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30" windowWidth="24720" windowHeight="12330" tabRatio="867" activeTab="1"/>
  </bookViews>
  <sheets>
    <sheet name="Hilfe" sheetId="7" r:id="rId1"/>
    <sheet name="Allgemeine Parameter" sheetId="2" r:id="rId2"/>
    <sheet name="Nutzen-Kosten-Tabelle" sheetId="3" r:id="rId3"/>
    <sheet name="Anlage Tourismus" sheetId="4" r:id="rId4"/>
    <sheet name="Anlage Gewerbe" sheetId="5" r:id="rId5"/>
    <sheet name="Einzelveranstaltungen" sheetId="45" r:id="rId6"/>
  </sheets>
  <externalReferences>
    <externalReference r:id="rId7"/>
  </externalReferences>
  <definedNames>
    <definedName name="Anfangsjahr">'Allgemeine Parameter'!$E$11</definedName>
    <definedName name="AnlageG">'Allgemeine Parameter'!$E$24</definedName>
    <definedName name="AnlageT">'Allgemeine Parameter'!$E$23</definedName>
    <definedName name="APWirkung">'Allgemeine Parameter'!$E$39</definedName>
    <definedName name="APWirkungDL">'Allgemeine Parameter'!$E$42</definedName>
    <definedName name="Arbeitsplatzdichte">'Allgemeine Parameter'!$E$13</definedName>
    <definedName name="Dimension">'Allgemeine Parameter'!$E$15</definedName>
    <definedName name="Dimensionsbezeichnung">'Allgemeine Parameter'!$E$18</definedName>
    <definedName name="_xlnm.Print_Area" localSheetId="1">'Allgemeine Parameter'!$A$1:$M$48</definedName>
    <definedName name="_xlnm.Print_Area" localSheetId="4">'Anlage Gewerbe'!$A$1:$W$47</definedName>
    <definedName name="_xlnm.Print_Area" localSheetId="3">'Anlage Tourismus'!$A$3:$W$57</definedName>
    <definedName name="_xlnm.Print_Area" localSheetId="5">Einzelveranstaltungen!$C$1:$AD$48</definedName>
    <definedName name="_xlnm.Print_Area" localSheetId="0">Hilfe!$B$3:$M$71</definedName>
    <definedName name="_xlnm.Print_Area" localSheetId="2">'Nutzen-Kosten-Tabelle'!$A$2:$W$66</definedName>
    <definedName name="EinkommensMP">'Allgemeine Parameter'!$E$50</definedName>
    <definedName name="EWnachLFA">'Allgemeine Parameter'!$E$36</definedName>
    <definedName name="EWvorLFA">'Allgemeine Parameter'!$E$34</definedName>
    <definedName name="fwirk">#REF!</definedName>
    <definedName name="Gewerbe">'Allgemeine Parameter'!#REF!</definedName>
    <definedName name="Haushaltsgröße">'Allgemeine Parameter'!$E$54</definedName>
    <definedName name="koop">#REF!</definedName>
    <definedName name="Medeffekte">[1]NKA!#REF!</definedName>
    <definedName name="Medien">[1]NKA!#REF!</definedName>
    <definedName name="OLE_LINK1" localSheetId="0">Hilfe!#REF!</definedName>
    <definedName name="OLE_LINK2" localSheetId="0">Hilfe!$C$75</definedName>
    <definedName name="Pendlerquote">'Allgemeine Parameter'!$E$52</definedName>
    <definedName name="ProdErw">'Allgemeine Parameter'!$E$44</definedName>
    <definedName name="ProdErwBau">'Allgemeine Parameter'!$E$46</definedName>
    <definedName name="Projektbezeichnung">'Allgemeine Parameter'!$E$9</definedName>
    <definedName name="Realzinssatz">'Allgemeine Parameter'!$E$28</definedName>
    <definedName name="Regionalmultiplikator">'Allgemeine Parameter'!$E$49</definedName>
    <definedName name="Steigerungsrate_freie_Drittmittel">#REF!</definedName>
    <definedName name="Steuereinn_nachLFA">'Allgemeine Parameter'!$E$32</definedName>
    <definedName name="Steuereinnahmen">'Allgemeine Parameter'!$E$30</definedName>
    <definedName name="Tagesausgaben">'Allgemeine Parameter'!$E$57</definedName>
    <definedName name="Tourismus">'Allgemeine Parameter'!$E$24</definedName>
    <definedName name="Übernachtungsausgaben">'Allgemeine Parameter'!$E$60</definedName>
    <definedName name="Währung">'Allgemeine Parameter'!$E$20</definedName>
    <definedName name="Wirkung_Besucher">Einzelveranstaltungen!$F$22</definedName>
    <definedName name="Wirkung_Hotels">Einzelveranstaltungen!$F$33</definedName>
    <definedName name="Zins10">'Allgemeine Parameter'!$E$66</definedName>
    <definedName name="Zins2">'Allgemeine Parameter'!$E$64</definedName>
    <definedName name="Zins20">'Allgemeine Parameter'!$E$67</definedName>
    <definedName name="Zins5">'Allgemeine Parameter'!$E$65</definedName>
  </definedNames>
  <calcPr calcId="145621"/>
</workbook>
</file>

<file path=xl/calcChain.xml><?xml version="1.0" encoding="utf-8"?>
<calcChain xmlns="http://schemas.openxmlformats.org/spreadsheetml/2006/main">
  <c r="AD32" i="45" l="1"/>
  <c r="AC32" i="45"/>
  <c r="AB32" i="45"/>
  <c r="AA32" i="45"/>
  <c r="Z32" i="45"/>
  <c r="Y32" i="45"/>
  <c r="X32" i="45"/>
  <c r="W32" i="45"/>
  <c r="V32" i="45"/>
  <c r="U32" i="45"/>
  <c r="T32" i="45"/>
  <c r="S32" i="45"/>
  <c r="R32" i="45"/>
  <c r="Q32" i="45"/>
  <c r="P32" i="45"/>
  <c r="O32" i="45"/>
  <c r="N32" i="45"/>
  <c r="M32" i="45"/>
  <c r="L32" i="45"/>
  <c r="AD27" i="45"/>
  <c r="AC27" i="45"/>
  <c r="AB27" i="45"/>
  <c r="AA27" i="45"/>
  <c r="Z27" i="45"/>
  <c r="Y27" i="45"/>
  <c r="X27" i="45"/>
  <c r="W27" i="45"/>
  <c r="V27" i="45"/>
  <c r="U27" i="45"/>
  <c r="T27" i="45"/>
  <c r="S27" i="45"/>
  <c r="R27" i="45"/>
  <c r="Q27" i="45"/>
  <c r="P27" i="45"/>
  <c r="O27" i="45"/>
  <c r="N27" i="45"/>
  <c r="M27" i="45"/>
  <c r="L27" i="45"/>
  <c r="AD21" i="45"/>
  <c r="AC21" i="45"/>
  <c r="AB21" i="45"/>
  <c r="AA21" i="45"/>
  <c r="Z21" i="45"/>
  <c r="Y21" i="45"/>
  <c r="X21" i="45"/>
  <c r="W21" i="45"/>
  <c r="V21" i="45"/>
  <c r="U21" i="45"/>
  <c r="T21" i="45"/>
  <c r="S21" i="45"/>
  <c r="R21" i="45"/>
  <c r="Q21" i="45"/>
  <c r="P21" i="45"/>
  <c r="O21" i="45"/>
  <c r="N21" i="45"/>
  <c r="M21" i="45"/>
  <c r="L21" i="45"/>
  <c r="AD18" i="45"/>
  <c r="AC18" i="45"/>
  <c r="AB18" i="45"/>
  <c r="AA18" i="45"/>
  <c r="Z18" i="45"/>
  <c r="Y18" i="45"/>
  <c r="X18" i="45"/>
  <c r="W18" i="45"/>
  <c r="V18" i="45"/>
  <c r="U18" i="45"/>
  <c r="T18" i="45"/>
  <c r="S18" i="45"/>
  <c r="R18" i="45"/>
  <c r="Q18" i="45"/>
  <c r="P18" i="45"/>
  <c r="O18" i="45"/>
  <c r="N18" i="45"/>
  <c r="M18" i="45"/>
  <c r="L18" i="45"/>
  <c r="AD10" i="45"/>
  <c r="AB10" i="45"/>
  <c r="Z10" i="45"/>
  <c r="X10" i="45"/>
  <c r="V10" i="45"/>
  <c r="T10" i="45"/>
  <c r="R10" i="45"/>
  <c r="P10" i="45"/>
  <c r="N10" i="45"/>
  <c r="L10" i="45"/>
  <c r="AD8" i="45"/>
  <c r="AC8" i="45"/>
  <c r="AC10" i="45" s="1"/>
  <c r="AB8" i="45"/>
  <c r="AA8" i="45"/>
  <c r="AA10" i="45" s="1"/>
  <c r="Z8" i="45"/>
  <c r="Y8" i="45"/>
  <c r="Y10" i="45" s="1"/>
  <c r="X8" i="45"/>
  <c r="W8" i="45"/>
  <c r="W10" i="45" s="1"/>
  <c r="V8" i="45"/>
  <c r="U8" i="45"/>
  <c r="U10" i="45" s="1"/>
  <c r="T8" i="45"/>
  <c r="S8" i="45"/>
  <c r="S10" i="45" s="1"/>
  <c r="R8" i="45"/>
  <c r="Q8" i="45"/>
  <c r="Q10" i="45" s="1"/>
  <c r="P8" i="45"/>
  <c r="O8" i="45"/>
  <c r="O10" i="45" s="1"/>
  <c r="N8" i="45"/>
  <c r="M8" i="45"/>
  <c r="M10" i="45" s="1"/>
  <c r="L8" i="45"/>
  <c r="F20" i="3"/>
  <c r="G20" i="3" s="1"/>
  <c r="H20" i="3" s="1"/>
  <c r="I20" i="3" s="1"/>
  <c r="J20" i="3" s="1"/>
  <c r="K20" i="3" s="1"/>
  <c r="L20" i="3" s="1"/>
  <c r="M20" i="3" s="1"/>
  <c r="N20" i="3" s="1"/>
  <c r="O20" i="3" s="1"/>
  <c r="P20" i="3" s="1"/>
  <c r="Q20" i="3" s="1"/>
  <c r="R20" i="3" s="1"/>
  <c r="S20" i="3" s="1"/>
  <c r="T20" i="3" s="1"/>
  <c r="U20" i="3" s="1"/>
  <c r="V20" i="3" s="1"/>
  <c r="W20" i="3" s="1"/>
  <c r="X20" i="3" s="1"/>
  <c r="Y20" i="3" s="1"/>
  <c r="Z20" i="3" s="1"/>
  <c r="AA20" i="3" s="1"/>
  <c r="AB20" i="3" s="1"/>
  <c r="AC20" i="3" s="1"/>
  <c r="AD20" i="3" s="1"/>
  <c r="K32" i="45" l="1"/>
  <c r="J32" i="45"/>
  <c r="I32" i="45"/>
  <c r="H32" i="45"/>
  <c r="G32" i="45"/>
  <c r="K21" i="45"/>
  <c r="J21" i="45"/>
  <c r="I21" i="45"/>
  <c r="H21" i="45"/>
  <c r="G21" i="45"/>
  <c r="K18" i="45" l="1"/>
  <c r="J18" i="45"/>
  <c r="I18" i="45"/>
  <c r="H18" i="45"/>
  <c r="G18" i="45"/>
  <c r="F15" i="45"/>
  <c r="F24" i="4" s="1"/>
  <c r="G24" i="4" s="1"/>
  <c r="H24" i="4" s="1"/>
  <c r="I24" i="4" s="1"/>
  <c r="J24" i="4" s="1"/>
  <c r="K24" i="4" s="1"/>
  <c r="L24" i="4" s="1"/>
  <c r="M24" i="4" s="1"/>
  <c r="N24" i="4" s="1"/>
  <c r="O24" i="4" s="1"/>
  <c r="P24" i="4" s="1"/>
  <c r="Q24" i="4" s="1"/>
  <c r="R24" i="4" s="1"/>
  <c r="S24" i="4" s="1"/>
  <c r="T24" i="4" s="1"/>
  <c r="U24" i="4" s="1"/>
  <c r="V24" i="4" s="1"/>
  <c r="W24" i="4" s="1"/>
  <c r="X24" i="4" s="1"/>
  <c r="Y24" i="4" s="1"/>
  <c r="Z24" i="4" s="1"/>
  <c r="AA24" i="4" s="1"/>
  <c r="AB24" i="4" s="1"/>
  <c r="AC24" i="4" s="1"/>
  <c r="AD24" i="4" s="1"/>
  <c r="F30" i="45"/>
  <c r="F41" i="4" s="1"/>
  <c r="G41" i="4" s="1"/>
  <c r="H41" i="4" s="1"/>
  <c r="I41" i="4" s="1"/>
  <c r="J41" i="4" s="1"/>
  <c r="K41" i="4" s="1"/>
  <c r="L41" i="4" s="1"/>
  <c r="M41" i="4" s="1"/>
  <c r="N41" i="4" s="1"/>
  <c r="O41" i="4" s="1"/>
  <c r="P41" i="4" s="1"/>
  <c r="Q41" i="4" s="1"/>
  <c r="R41" i="4" s="1"/>
  <c r="S41" i="4" s="1"/>
  <c r="T41" i="4" s="1"/>
  <c r="U41" i="4" s="1"/>
  <c r="V41" i="4" s="1"/>
  <c r="W41" i="4" s="1"/>
  <c r="X41" i="4" s="1"/>
  <c r="Y41" i="4" s="1"/>
  <c r="Z41" i="4" s="1"/>
  <c r="AA41" i="4" s="1"/>
  <c r="AB41" i="4" s="1"/>
  <c r="AC41" i="4" s="1"/>
  <c r="AD41" i="4" s="1"/>
  <c r="F25" i="45"/>
  <c r="F35" i="4" s="1"/>
  <c r="G35" i="4" s="1"/>
  <c r="H35" i="4" s="1"/>
  <c r="I35" i="4" s="1"/>
  <c r="J35" i="4" s="1"/>
  <c r="K35" i="4" s="1"/>
  <c r="L35" i="4" s="1"/>
  <c r="M35" i="4" s="1"/>
  <c r="N35" i="4" s="1"/>
  <c r="O35" i="4" s="1"/>
  <c r="P35" i="4" s="1"/>
  <c r="Q35" i="4" s="1"/>
  <c r="R35" i="4" s="1"/>
  <c r="S35" i="4" s="1"/>
  <c r="T35" i="4" s="1"/>
  <c r="U35" i="4" s="1"/>
  <c r="V35" i="4" s="1"/>
  <c r="W35" i="4" s="1"/>
  <c r="X35" i="4" s="1"/>
  <c r="Y35" i="4" s="1"/>
  <c r="Z35" i="4" s="1"/>
  <c r="AA35" i="4" s="1"/>
  <c r="AB35" i="4" s="1"/>
  <c r="AC35" i="4" s="1"/>
  <c r="AD35" i="4" s="1"/>
  <c r="F20" i="45"/>
  <c r="F30" i="4" s="1"/>
  <c r="G30" i="4" s="1"/>
  <c r="H30" i="4" s="1"/>
  <c r="I30" i="4" s="1"/>
  <c r="J30" i="4" s="1"/>
  <c r="K30" i="4" s="1"/>
  <c r="L30" i="4" s="1"/>
  <c r="M30" i="4" s="1"/>
  <c r="N30" i="4" s="1"/>
  <c r="O30" i="4" s="1"/>
  <c r="P30" i="4" s="1"/>
  <c r="Q30" i="4" s="1"/>
  <c r="R30" i="4" s="1"/>
  <c r="S30" i="4" s="1"/>
  <c r="T30" i="4" s="1"/>
  <c r="U30" i="4" s="1"/>
  <c r="V30" i="4" s="1"/>
  <c r="W30" i="4" s="1"/>
  <c r="X30" i="4" s="1"/>
  <c r="Y30" i="4" s="1"/>
  <c r="Z30" i="4" s="1"/>
  <c r="AA30" i="4" s="1"/>
  <c r="AB30" i="4" s="1"/>
  <c r="AC30" i="4" s="1"/>
  <c r="AD30" i="4" s="1"/>
  <c r="F19" i="4"/>
  <c r="G19" i="4" s="1"/>
  <c r="H19" i="4" s="1"/>
  <c r="I19" i="4" s="1"/>
  <c r="J19" i="4" s="1"/>
  <c r="K19" i="4" s="1"/>
  <c r="L19" i="4" s="1"/>
  <c r="M19" i="4" s="1"/>
  <c r="N19" i="4" s="1"/>
  <c r="O19" i="4" s="1"/>
  <c r="P19" i="4" s="1"/>
  <c r="Q19" i="4" s="1"/>
  <c r="R19" i="4" s="1"/>
  <c r="S19" i="4" s="1"/>
  <c r="T19" i="4" s="1"/>
  <c r="U19" i="4" s="1"/>
  <c r="V19" i="4" s="1"/>
  <c r="W19" i="4" s="1"/>
  <c r="X19" i="4" s="1"/>
  <c r="Y19" i="4" s="1"/>
  <c r="Z19" i="4" s="1"/>
  <c r="AA19" i="4" s="1"/>
  <c r="AB19" i="4" s="1"/>
  <c r="AC19" i="4" s="1"/>
  <c r="AD19" i="4" s="1"/>
  <c r="F7" i="45"/>
  <c r="F13" i="4" s="1"/>
  <c r="G13" i="4" s="1"/>
  <c r="H13" i="4" s="1"/>
  <c r="I13" i="4" s="1"/>
  <c r="J13" i="4" s="1"/>
  <c r="K13" i="4" s="1"/>
  <c r="L13" i="4" s="1"/>
  <c r="M13" i="4" s="1"/>
  <c r="N13" i="4" s="1"/>
  <c r="O13" i="4" s="1"/>
  <c r="P13" i="4" s="1"/>
  <c r="Q13" i="4" s="1"/>
  <c r="R13" i="4" s="1"/>
  <c r="S13" i="4" s="1"/>
  <c r="T13" i="4" s="1"/>
  <c r="U13" i="4" s="1"/>
  <c r="V13" i="4" s="1"/>
  <c r="W13" i="4" s="1"/>
  <c r="X13" i="4" s="1"/>
  <c r="Y13" i="4" s="1"/>
  <c r="Z13" i="4" s="1"/>
  <c r="AA13" i="4" s="1"/>
  <c r="AB13" i="4" s="1"/>
  <c r="AC13" i="4" s="1"/>
  <c r="AD13" i="4" s="1"/>
  <c r="K27" i="45"/>
  <c r="J27" i="45"/>
  <c r="I27" i="45"/>
  <c r="H27" i="45"/>
  <c r="G27" i="45"/>
  <c r="K8" i="45"/>
  <c r="K10" i="45" s="1"/>
  <c r="J8" i="45"/>
  <c r="J10" i="45" s="1"/>
  <c r="I8" i="45"/>
  <c r="I10" i="45" s="1"/>
  <c r="H8" i="45"/>
  <c r="H10" i="45" s="1"/>
  <c r="G8" i="45"/>
  <c r="G10" i="45" s="1"/>
  <c r="D5" i="45"/>
  <c r="C5" i="45"/>
  <c r="C4" i="45"/>
  <c r="F21" i="45" l="1"/>
  <c r="F32" i="4" s="1"/>
  <c r="G32" i="4" s="1"/>
  <c r="H32" i="4" s="1"/>
  <c r="I32" i="4" s="1"/>
  <c r="J32" i="4" s="1"/>
  <c r="K32" i="4" s="1"/>
  <c r="L32" i="4" s="1"/>
  <c r="M32" i="4" s="1"/>
  <c r="N32" i="4" s="1"/>
  <c r="O32" i="4" s="1"/>
  <c r="P32" i="4" s="1"/>
  <c r="Q32" i="4" s="1"/>
  <c r="R32" i="4" s="1"/>
  <c r="S32" i="4" s="1"/>
  <c r="T32" i="4" s="1"/>
  <c r="U32" i="4" s="1"/>
  <c r="V32" i="4" s="1"/>
  <c r="W32" i="4" s="1"/>
  <c r="X32" i="4" s="1"/>
  <c r="Y32" i="4" s="1"/>
  <c r="Z32" i="4" s="1"/>
  <c r="AA32" i="4" s="1"/>
  <c r="AB32" i="4" s="1"/>
  <c r="AC32" i="4" s="1"/>
  <c r="AD32" i="4" s="1"/>
  <c r="F27" i="45"/>
  <c r="F38" i="4" s="1"/>
  <c r="G38" i="4" s="1"/>
  <c r="H38" i="4" s="1"/>
  <c r="I38" i="4" s="1"/>
  <c r="J38" i="4" s="1"/>
  <c r="K38" i="4" s="1"/>
  <c r="L38" i="4" s="1"/>
  <c r="M38" i="4" s="1"/>
  <c r="N38" i="4" s="1"/>
  <c r="O38" i="4" s="1"/>
  <c r="P38" i="4" s="1"/>
  <c r="Q38" i="4" s="1"/>
  <c r="R38" i="4" s="1"/>
  <c r="S38" i="4" s="1"/>
  <c r="T38" i="4" s="1"/>
  <c r="U38" i="4" s="1"/>
  <c r="V38" i="4" s="1"/>
  <c r="W38" i="4" s="1"/>
  <c r="X38" i="4" s="1"/>
  <c r="Y38" i="4" s="1"/>
  <c r="Z38" i="4" s="1"/>
  <c r="AA38" i="4" s="1"/>
  <c r="AB38" i="4" s="1"/>
  <c r="AC38" i="4" s="1"/>
  <c r="AD38" i="4" s="1"/>
  <c r="F32" i="45"/>
  <c r="F44" i="4" s="1"/>
  <c r="G44" i="4" s="1"/>
  <c r="H44" i="4" s="1"/>
  <c r="I44" i="4" s="1"/>
  <c r="J44" i="4" s="1"/>
  <c r="K44" i="4" s="1"/>
  <c r="L44" i="4" s="1"/>
  <c r="M44" i="4" s="1"/>
  <c r="N44" i="4" s="1"/>
  <c r="O44" i="4" s="1"/>
  <c r="P44" i="4" s="1"/>
  <c r="Q44" i="4" s="1"/>
  <c r="R44" i="4" s="1"/>
  <c r="S44" i="4" s="1"/>
  <c r="T44" i="4" s="1"/>
  <c r="U44" i="4" s="1"/>
  <c r="V44" i="4" s="1"/>
  <c r="W44" i="4" s="1"/>
  <c r="X44" i="4" s="1"/>
  <c r="Y44" i="4" s="1"/>
  <c r="Z44" i="4" s="1"/>
  <c r="AA44" i="4" s="1"/>
  <c r="AB44" i="4" s="1"/>
  <c r="AC44" i="4" s="1"/>
  <c r="AD44" i="4" s="1"/>
  <c r="F10" i="45" l="1"/>
  <c r="F16" i="4" s="1"/>
  <c r="G16" i="4" s="1"/>
  <c r="H16" i="4" s="1"/>
  <c r="I16" i="4" s="1"/>
  <c r="J16" i="4" s="1"/>
  <c r="K16" i="4" s="1"/>
  <c r="L16" i="4" s="1"/>
  <c r="M16" i="4" s="1"/>
  <c r="N16" i="4" s="1"/>
  <c r="O16" i="4" s="1"/>
  <c r="P16" i="4" s="1"/>
  <c r="Q16" i="4" s="1"/>
  <c r="R16" i="4" s="1"/>
  <c r="S16" i="4" s="1"/>
  <c r="T16" i="4" s="1"/>
  <c r="U16" i="4" s="1"/>
  <c r="V16" i="4" s="1"/>
  <c r="W16" i="4" s="1"/>
  <c r="X16" i="4" s="1"/>
  <c r="Y16" i="4" s="1"/>
  <c r="Z16" i="4" s="1"/>
  <c r="AA16" i="4" s="1"/>
  <c r="AB16" i="4" s="1"/>
  <c r="AC16" i="4" s="1"/>
  <c r="AD16" i="4" s="1"/>
  <c r="F18" i="45"/>
  <c r="F27" i="4" s="1"/>
  <c r="G27" i="4" s="1"/>
  <c r="H27" i="4" s="1"/>
  <c r="I27" i="4" s="1"/>
  <c r="J27" i="4" s="1"/>
  <c r="K27" i="4" s="1"/>
  <c r="L27" i="4" s="1"/>
  <c r="M27" i="4" s="1"/>
  <c r="N27" i="4" s="1"/>
  <c r="O27" i="4" s="1"/>
  <c r="P27" i="4" s="1"/>
  <c r="Q27" i="4" s="1"/>
  <c r="R27" i="4" s="1"/>
  <c r="S27" i="4" s="1"/>
  <c r="T27" i="4" s="1"/>
  <c r="U27" i="4" s="1"/>
  <c r="V27" i="4" s="1"/>
  <c r="W27" i="4" s="1"/>
  <c r="X27" i="4" s="1"/>
  <c r="Y27" i="4" s="1"/>
  <c r="Z27" i="4" s="1"/>
  <c r="AA27" i="4" s="1"/>
  <c r="AB27" i="4" s="1"/>
  <c r="AC27" i="4" s="1"/>
  <c r="AD27" i="4" s="1"/>
  <c r="A4" i="7"/>
  <c r="E28" i="2" l="1"/>
  <c r="F12" i="5" l="1"/>
  <c r="G12" i="5" s="1"/>
  <c r="H12" i="5" s="1"/>
  <c r="I12" i="5" s="1"/>
  <c r="J12" i="5" s="1"/>
  <c r="K12" i="5" s="1"/>
  <c r="L12" i="5" s="1"/>
  <c r="M12" i="5" s="1"/>
  <c r="N12" i="5" s="1"/>
  <c r="O12" i="5" s="1"/>
  <c r="P12" i="5" s="1"/>
  <c r="Q12" i="5" s="1"/>
  <c r="R12" i="5" s="1"/>
  <c r="S12" i="5" s="1"/>
  <c r="T12" i="5" s="1"/>
  <c r="U12" i="5" s="1"/>
  <c r="V12" i="5" s="1"/>
  <c r="W12" i="5" s="1"/>
  <c r="X12" i="5" s="1"/>
  <c r="Y12" i="5" s="1"/>
  <c r="Z12" i="5" s="1"/>
  <c r="AA12" i="5" s="1"/>
  <c r="AB12" i="5" s="1"/>
  <c r="AC12" i="5" s="1"/>
  <c r="AD12" i="5" s="1"/>
  <c r="D12" i="5"/>
  <c r="C12" i="5"/>
  <c r="C11" i="5"/>
  <c r="AD21" i="4"/>
  <c r="AC21" i="4"/>
  <c r="AB21" i="4"/>
  <c r="AA21" i="4"/>
  <c r="Z21" i="4"/>
  <c r="Y21" i="4"/>
  <c r="X21" i="4"/>
  <c r="W21" i="4"/>
  <c r="V21" i="4"/>
  <c r="U21" i="4"/>
  <c r="T21" i="4"/>
  <c r="S21" i="4"/>
  <c r="R21" i="4"/>
  <c r="Q21" i="4"/>
  <c r="P21" i="4"/>
  <c r="O21" i="4"/>
  <c r="N21" i="4"/>
  <c r="M21" i="4"/>
  <c r="L21" i="4"/>
  <c r="K21" i="4"/>
  <c r="J21" i="4"/>
  <c r="I21" i="4"/>
  <c r="H21" i="4"/>
  <c r="G21" i="4"/>
  <c r="F21" i="4"/>
  <c r="F11" i="4"/>
  <c r="G11" i="4" s="1"/>
  <c r="H11" i="4" s="1"/>
  <c r="I11" i="4" s="1"/>
  <c r="J11" i="4" s="1"/>
  <c r="K11" i="4" s="1"/>
  <c r="L11" i="4" s="1"/>
  <c r="M11" i="4" s="1"/>
  <c r="N11" i="4" s="1"/>
  <c r="O11" i="4" s="1"/>
  <c r="P11" i="4" s="1"/>
  <c r="Q11" i="4" s="1"/>
  <c r="R11" i="4" s="1"/>
  <c r="S11" i="4" s="1"/>
  <c r="T11" i="4" s="1"/>
  <c r="U11" i="4" s="1"/>
  <c r="V11" i="4" s="1"/>
  <c r="W11" i="4" s="1"/>
  <c r="X11" i="4" s="1"/>
  <c r="Y11" i="4" s="1"/>
  <c r="Z11" i="4" s="1"/>
  <c r="AA11" i="4" s="1"/>
  <c r="AB11" i="4" s="1"/>
  <c r="AC11" i="4" s="1"/>
  <c r="AD11" i="4" s="1"/>
  <c r="D11" i="4"/>
  <c r="C11" i="4"/>
  <c r="C10" i="4"/>
  <c r="G56" i="3"/>
  <c r="H56" i="3" s="1"/>
  <c r="I56" i="3" s="1"/>
  <c r="J56" i="3" s="1"/>
  <c r="K56" i="3" s="1"/>
  <c r="L56" i="3" s="1"/>
  <c r="M56" i="3" s="1"/>
  <c r="N56" i="3" s="1"/>
  <c r="O56" i="3" s="1"/>
  <c r="P56" i="3" s="1"/>
  <c r="Q56" i="3" s="1"/>
  <c r="R56" i="3" s="1"/>
  <c r="S56" i="3" s="1"/>
  <c r="T56" i="3" s="1"/>
  <c r="U56" i="3" s="1"/>
  <c r="V56" i="3" s="1"/>
  <c r="W56" i="3" s="1"/>
  <c r="X56" i="3" s="1"/>
  <c r="Y56" i="3" s="1"/>
  <c r="Z56" i="3" s="1"/>
  <c r="AA56" i="3" s="1"/>
  <c r="AB56" i="3" s="1"/>
  <c r="AC56" i="3" s="1"/>
  <c r="AD56" i="3" s="1"/>
  <c r="AD41" i="3"/>
  <c r="AC41" i="3"/>
  <c r="AB41" i="3"/>
  <c r="AA41" i="3"/>
  <c r="Z41" i="3"/>
  <c r="Y41" i="3"/>
  <c r="X41" i="3"/>
  <c r="W41" i="3"/>
  <c r="V41" i="3"/>
  <c r="U41" i="3"/>
  <c r="T41" i="3"/>
  <c r="S41" i="3"/>
  <c r="R41" i="3"/>
  <c r="Q41" i="3"/>
  <c r="P41" i="3"/>
  <c r="O41" i="3"/>
  <c r="N41" i="3"/>
  <c r="M41" i="3"/>
  <c r="L41" i="3"/>
  <c r="K41" i="3"/>
  <c r="J41" i="3"/>
  <c r="I41" i="3"/>
  <c r="H41" i="3"/>
  <c r="G41" i="3"/>
  <c r="F41" i="3"/>
  <c r="AD37" i="3"/>
  <c r="AC37" i="3"/>
  <c r="AB37" i="3"/>
  <c r="AA37" i="3"/>
  <c r="Z37" i="3"/>
  <c r="Y37" i="3"/>
  <c r="X37" i="3"/>
  <c r="W37" i="3"/>
  <c r="V37" i="3"/>
  <c r="U37" i="3"/>
  <c r="T37" i="3"/>
  <c r="S37" i="3"/>
  <c r="R37" i="3"/>
  <c r="Q37" i="3"/>
  <c r="P37" i="3"/>
  <c r="O37" i="3"/>
  <c r="N37" i="3"/>
  <c r="M37" i="3"/>
  <c r="L37" i="3"/>
  <c r="K37" i="3"/>
  <c r="J37" i="3"/>
  <c r="I37" i="3"/>
  <c r="H37" i="3"/>
  <c r="G37" i="3"/>
  <c r="F37" i="3"/>
  <c r="G31" i="3"/>
  <c r="H31" i="3" s="1"/>
  <c r="I31" i="3" s="1"/>
  <c r="J31" i="3" s="1"/>
  <c r="K31" i="3" s="1"/>
  <c r="L31" i="3" s="1"/>
  <c r="M31" i="3" s="1"/>
  <c r="N31" i="3" s="1"/>
  <c r="O31" i="3" s="1"/>
  <c r="P31" i="3" s="1"/>
  <c r="Q31" i="3" s="1"/>
  <c r="R31" i="3" s="1"/>
  <c r="S31" i="3" s="1"/>
  <c r="T31" i="3" s="1"/>
  <c r="U31" i="3" s="1"/>
  <c r="V31" i="3" s="1"/>
  <c r="W31" i="3" s="1"/>
  <c r="X31" i="3" s="1"/>
  <c r="Y31" i="3" s="1"/>
  <c r="Z31" i="3" s="1"/>
  <c r="AA31" i="3" s="1"/>
  <c r="AB31" i="3" s="1"/>
  <c r="AC31" i="3" s="1"/>
  <c r="AD31" i="3" s="1"/>
  <c r="AD28" i="3"/>
  <c r="AC28" i="3"/>
  <c r="AB28" i="3"/>
  <c r="AA28" i="3"/>
  <c r="Z28" i="3"/>
  <c r="Y28" i="3"/>
  <c r="X28" i="3"/>
  <c r="W28" i="3"/>
  <c r="V28" i="3"/>
  <c r="U28" i="3"/>
  <c r="T28" i="3"/>
  <c r="S28" i="3"/>
  <c r="R28" i="3"/>
  <c r="Q28" i="3"/>
  <c r="P28" i="3"/>
  <c r="O28" i="3"/>
  <c r="N28" i="3"/>
  <c r="M28" i="3"/>
  <c r="L28" i="3"/>
  <c r="K28" i="3"/>
  <c r="J28" i="3"/>
  <c r="I28" i="3"/>
  <c r="H28" i="3"/>
  <c r="G28" i="3"/>
  <c r="F28" i="3"/>
  <c r="AD22" i="3"/>
  <c r="AC22" i="3"/>
  <c r="AC30" i="3" s="1"/>
  <c r="AB22" i="3"/>
  <c r="AA22" i="3"/>
  <c r="AA30" i="3" s="1"/>
  <c r="Z22" i="3"/>
  <c r="Y22" i="3"/>
  <c r="Y30" i="3" s="1"/>
  <c r="X22" i="3"/>
  <c r="W22" i="3"/>
  <c r="W30" i="3" s="1"/>
  <c r="V22" i="3"/>
  <c r="U22" i="3"/>
  <c r="U30" i="3" s="1"/>
  <c r="T22" i="3"/>
  <c r="S22" i="3"/>
  <c r="S30" i="3" s="1"/>
  <c r="R22" i="3"/>
  <c r="Q22" i="3"/>
  <c r="Q30" i="3" s="1"/>
  <c r="P22" i="3"/>
  <c r="O22" i="3"/>
  <c r="O30" i="3" s="1"/>
  <c r="N22" i="3"/>
  <c r="M22" i="3"/>
  <c r="M30" i="3" s="1"/>
  <c r="L22" i="3"/>
  <c r="K22" i="3"/>
  <c r="K30" i="3" s="1"/>
  <c r="J22" i="3"/>
  <c r="I22" i="3"/>
  <c r="I30" i="3" s="1"/>
  <c r="H22" i="3"/>
  <c r="G22" i="3"/>
  <c r="G30" i="3" s="1"/>
  <c r="F22" i="3"/>
  <c r="F12" i="3"/>
  <c r="D12" i="3"/>
  <c r="C12" i="3"/>
  <c r="C11" i="3"/>
  <c r="G12" i="3" l="1"/>
  <c r="H12" i="3" s="1"/>
  <c r="I12" i="3" s="1"/>
  <c r="J12" i="3" s="1"/>
  <c r="K12" i="3" s="1"/>
  <c r="L12" i="3" s="1"/>
  <c r="M12" i="3" s="1"/>
  <c r="N12" i="3" s="1"/>
  <c r="O12" i="3" s="1"/>
  <c r="P12" i="3" s="1"/>
  <c r="Q12" i="3" s="1"/>
  <c r="R12" i="3" s="1"/>
  <c r="S12" i="3" s="1"/>
  <c r="T12" i="3" s="1"/>
  <c r="U12" i="3" s="1"/>
  <c r="V12" i="3" s="1"/>
  <c r="W12" i="3" s="1"/>
  <c r="X12" i="3" s="1"/>
  <c r="Y12" i="3" s="1"/>
  <c r="Z12" i="3" s="1"/>
  <c r="AA12" i="3" s="1"/>
  <c r="AB12" i="3" s="1"/>
  <c r="AC12" i="3" s="1"/>
  <c r="AD12" i="3" s="1"/>
  <c r="K37" i="45" s="1"/>
  <c r="F37" i="45"/>
  <c r="G37" i="45" s="1"/>
  <c r="H37" i="45" s="1"/>
  <c r="I37" i="45" s="1"/>
  <c r="J37" i="45" s="1"/>
  <c r="H30" i="3"/>
  <c r="H32" i="3" s="1"/>
  <c r="L30" i="3"/>
  <c r="L32" i="3" s="1"/>
  <c r="P30" i="3"/>
  <c r="P14" i="5" s="1"/>
  <c r="P15" i="5" s="1"/>
  <c r="T30" i="3"/>
  <c r="T32" i="3" s="1"/>
  <c r="X30" i="3"/>
  <c r="X14" i="5" s="1"/>
  <c r="X15" i="5" s="1"/>
  <c r="AB30" i="3"/>
  <c r="AB14" i="5" s="1"/>
  <c r="AB15" i="5" s="1"/>
  <c r="J30" i="3"/>
  <c r="J14" i="5" s="1"/>
  <c r="J15" i="5" s="1"/>
  <c r="N30" i="3"/>
  <c r="N32" i="3" s="1"/>
  <c r="R30" i="3"/>
  <c r="R14" i="5" s="1"/>
  <c r="R15" i="5" s="1"/>
  <c r="V30" i="3"/>
  <c r="V14" i="5" s="1"/>
  <c r="V15" i="5" s="1"/>
  <c r="Z30" i="3"/>
  <c r="Z32" i="3" s="1"/>
  <c r="AD30" i="3"/>
  <c r="AD32" i="3" s="1"/>
  <c r="F30" i="3"/>
  <c r="F14" i="5" s="1"/>
  <c r="F15" i="5" s="1"/>
  <c r="K14" i="5"/>
  <c r="K15" i="5" s="1"/>
  <c r="K32" i="3"/>
  <c r="O14" i="5"/>
  <c r="O15" i="5" s="1"/>
  <c r="O32" i="3"/>
  <c r="S14" i="5"/>
  <c r="S15" i="5" s="1"/>
  <c r="S32" i="3"/>
  <c r="W14" i="5"/>
  <c r="W15" i="5" s="1"/>
  <c r="W32" i="3"/>
  <c r="AA14" i="5"/>
  <c r="AA15" i="5" s="1"/>
  <c r="AA32" i="3"/>
  <c r="L14" i="5"/>
  <c r="L15" i="5" s="1"/>
  <c r="AD14" i="5"/>
  <c r="AD15" i="5" s="1"/>
  <c r="G14" i="5"/>
  <c r="G15" i="5" s="1"/>
  <c r="G32" i="3"/>
  <c r="I14" i="5"/>
  <c r="I15" i="5" s="1"/>
  <c r="I32" i="3"/>
  <c r="M14" i="5"/>
  <c r="M15" i="5" s="1"/>
  <c r="M32" i="3"/>
  <c r="Q14" i="5"/>
  <c r="Q15" i="5" s="1"/>
  <c r="Q32" i="3"/>
  <c r="U14" i="5"/>
  <c r="U15" i="5" s="1"/>
  <c r="U32" i="3"/>
  <c r="Y14" i="5"/>
  <c r="Y15" i="5" s="1"/>
  <c r="Y32" i="3"/>
  <c r="AC14" i="5"/>
  <c r="AC15" i="5" s="1"/>
  <c r="AC32" i="3"/>
  <c r="N14" i="5"/>
  <c r="N15" i="5" s="1"/>
  <c r="T14" i="5"/>
  <c r="T15" i="5" s="1"/>
  <c r="Z14" i="5"/>
  <c r="Z15" i="5" s="1"/>
  <c r="AB32" i="3"/>
  <c r="J32" i="3" l="1"/>
  <c r="P32" i="3"/>
  <c r="H14" i="5"/>
  <c r="H15" i="5" s="1"/>
  <c r="H23" i="5" s="1"/>
  <c r="X32" i="3"/>
  <c r="R32" i="3"/>
  <c r="F32" i="3"/>
  <c r="V47" i="4"/>
  <c r="V32" i="3"/>
  <c r="AB47" i="4"/>
  <c r="Z22" i="5"/>
  <c r="Z23" i="5"/>
  <c r="Z20" i="5"/>
  <c r="T22" i="5"/>
  <c r="T23" i="5"/>
  <c r="T20" i="5"/>
  <c r="P22" i="5"/>
  <c r="P23" i="5"/>
  <c r="P20" i="5"/>
  <c r="N22" i="5"/>
  <c r="N23" i="5"/>
  <c r="N20" i="5"/>
  <c r="J22" i="5"/>
  <c r="J23" i="5"/>
  <c r="J20" i="5"/>
  <c r="H22" i="5"/>
  <c r="H20" i="5"/>
  <c r="AC47" i="4"/>
  <c r="Y23" i="5"/>
  <c r="Y20" i="5"/>
  <c r="Y22" i="5"/>
  <c r="U47" i="4"/>
  <c r="Q23" i="5"/>
  <c r="Q20" i="5"/>
  <c r="Q22" i="5"/>
  <c r="M47" i="4"/>
  <c r="I23" i="5"/>
  <c r="I20" i="5"/>
  <c r="I22" i="5"/>
  <c r="G47" i="4"/>
  <c r="AD47" i="4"/>
  <c r="X22" i="5"/>
  <c r="X23" i="5"/>
  <c r="X20" i="5"/>
  <c r="R22" i="5"/>
  <c r="R23" i="5"/>
  <c r="R20" i="5"/>
  <c r="L47" i="4"/>
  <c r="F22" i="5"/>
  <c r="F23" i="5"/>
  <c r="F20" i="5"/>
  <c r="AA47" i="4"/>
  <c r="W23" i="5"/>
  <c r="W20" i="5"/>
  <c r="W22" i="5"/>
  <c r="S47" i="4"/>
  <c r="O23" i="5"/>
  <c r="O20" i="5"/>
  <c r="O22" i="5"/>
  <c r="K47" i="4"/>
  <c r="AB22" i="5"/>
  <c r="AB23" i="5"/>
  <c r="AB20" i="5"/>
  <c r="Z47" i="4"/>
  <c r="V22" i="5"/>
  <c r="V23" i="5"/>
  <c r="V20" i="5"/>
  <c r="T47" i="4"/>
  <c r="P47" i="4"/>
  <c r="N47" i="4"/>
  <c r="J47" i="4"/>
  <c r="H47" i="4"/>
  <c r="AC23" i="5"/>
  <c r="AC20" i="5"/>
  <c r="AC22" i="5"/>
  <c r="Y47" i="4"/>
  <c r="U23" i="5"/>
  <c r="U20" i="5"/>
  <c r="U22" i="5"/>
  <c r="Q47" i="4"/>
  <c r="M23" i="5"/>
  <c r="M20" i="5"/>
  <c r="M22" i="5"/>
  <c r="I47" i="4"/>
  <c r="G23" i="5"/>
  <c r="G20" i="5"/>
  <c r="G22" i="5"/>
  <c r="AD22" i="5"/>
  <c r="AD23" i="5"/>
  <c r="AD20" i="5"/>
  <c r="X47" i="4"/>
  <c r="R47" i="4"/>
  <c r="L22" i="5"/>
  <c r="L23" i="5"/>
  <c r="L20" i="5"/>
  <c r="F47" i="4"/>
  <c r="AA23" i="5"/>
  <c r="AA20" i="5"/>
  <c r="AA22" i="5"/>
  <c r="W47" i="4"/>
  <c r="S23" i="5"/>
  <c r="S20" i="5"/>
  <c r="S22" i="5"/>
  <c r="O47" i="4"/>
  <c r="K23" i="5"/>
  <c r="K20" i="5"/>
  <c r="K22" i="5"/>
  <c r="AB40" i="3" l="1"/>
  <c r="AB46" i="3" s="1"/>
  <c r="AB55" i="3" s="1"/>
  <c r="AB57" i="3" s="1"/>
  <c r="AB59" i="3" s="1"/>
  <c r="L40" i="3"/>
  <c r="L46" i="3" s="1"/>
  <c r="L55" i="3" s="1"/>
  <c r="L57" i="3" s="1"/>
  <c r="L59" i="3" s="1"/>
  <c r="F40" i="3"/>
  <c r="F46" i="3" s="1"/>
  <c r="F55" i="3" s="1"/>
  <c r="F57" i="3" s="1"/>
  <c r="F59" i="3" s="1"/>
  <c r="V40" i="3"/>
  <c r="V46" i="3" s="1"/>
  <c r="V55" i="3" s="1"/>
  <c r="V57" i="3" s="1"/>
  <c r="V59" i="3" s="1"/>
  <c r="K45" i="3"/>
  <c r="AC45" i="3"/>
  <c r="M40" i="3"/>
  <c r="M46" i="3" s="1"/>
  <c r="M55" i="3" s="1"/>
  <c r="M57" i="3" s="1"/>
  <c r="M59" i="3" s="1"/>
  <c r="AB45" i="3"/>
  <c r="Q45" i="3"/>
  <c r="H45" i="3"/>
  <c r="P40" i="3"/>
  <c r="P46" i="3" s="1"/>
  <c r="P55" i="3" s="1"/>
  <c r="P57" i="3" s="1"/>
  <c r="P59" i="3" s="1"/>
  <c r="Z40" i="3"/>
  <c r="Z46" i="3" s="1"/>
  <c r="Z55" i="3" s="1"/>
  <c r="Z57" i="3" s="1"/>
  <c r="Z59" i="3" s="1"/>
  <c r="AA40" i="3"/>
  <c r="AA46" i="3" s="1"/>
  <c r="AA55" i="3" s="1"/>
  <c r="AA57" i="3" s="1"/>
  <c r="AA59" i="3" s="1"/>
  <c r="S45" i="3"/>
  <c r="S40" i="3"/>
  <c r="S46" i="3" s="1"/>
  <c r="S55" i="3" s="1"/>
  <c r="S57" i="3" s="1"/>
  <c r="S59" i="3" s="1"/>
  <c r="AD40" i="3"/>
  <c r="AD46" i="3" s="1"/>
  <c r="AD55" i="3" s="1"/>
  <c r="AD57" i="3" s="1"/>
  <c r="AD59" i="3" s="1"/>
  <c r="K38" i="45" s="1"/>
  <c r="U45" i="3"/>
  <c r="V45" i="3"/>
  <c r="W45" i="3"/>
  <c r="R45" i="3"/>
  <c r="I45" i="3"/>
  <c r="Y40" i="3"/>
  <c r="Y46" i="3" s="1"/>
  <c r="Y55" i="3" s="1"/>
  <c r="Y57" i="3" s="1"/>
  <c r="Y59" i="3" s="1"/>
  <c r="J45" i="3"/>
  <c r="T40" i="3"/>
  <c r="T46" i="3" s="1"/>
  <c r="T55" i="3" s="1"/>
  <c r="T57" i="3" s="1"/>
  <c r="T59" i="3" s="1"/>
  <c r="G45" i="3"/>
  <c r="AD45" i="3"/>
  <c r="O40" i="3"/>
  <c r="O46" i="3" s="1"/>
  <c r="O55" i="3" s="1"/>
  <c r="O57" i="3" s="1"/>
  <c r="O59" i="3" s="1"/>
  <c r="T45" i="3"/>
  <c r="L45" i="3"/>
  <c r="U40" i="3"/>
  <c r="U46" i="3" s="1"/>
  <c r="U55" i="3" s="1"/>
  <c r="U57" i="3" s="1"/>
  <c r="U59" i="3" s="1"/>
  <c r="W40" i="3"/>
  <c r="W46" i="3" s="1"/>
  <c r="W55" i="3" s="1"/>
  <c r="W57" i="3" s="1"/>
  <c r="W59" i="3" s="1"/>
  <c r="X40" i="3"/>
  <c r="X46" i="3" s="1"/>
  <c r="X55" i="3" s="1"/>
  <c r="X57" i="3" s="1"/>
  <c r="X59" i="3" s="1"/>
  <c r="I40" i="3"/>
  <c r="I46" i="3" s="1"/>
  <c r="I55" i="3" s="1"/>
  <c r="I57" i="3" s="1"/>
  <c r="I59" i="3" s="1"/>
  <c r="I38" i="45" s="1"/>
  <c r="Y45" i="3"/>
  <c r="N40" i="3"/>
  <c r="N46" i="3" s="1"/>
  <c r="N55" i="3" s="1"/>
  <c r="N57" i="3" s="1"/>
  <c r="N59" i="3" s="1"/>
  <c r="P45" i="3"/>
  <c r="Z45" i="3"/>
  <c r="K40" i="3"/>
  <c r="K46" i="3" s="1"/>
  <c r="K55" i="3" s="1"/>
  <c r="K57" i="3" s="1"/>
  <c r="K59" i="3" s="1"/>
  <c r="AA45" i="3"/>
  <c r="M45" i="3"/>
  <c r="AC40" i="3"/>
  <c r="AC46" i="3" s="1"/>
  <c r="AC55" i="3" s="1"/>
  <c r="AC57" i="3" s="1"/>
  <c r="AC59" i="3" s="1"/>
  <c r="O45" i="3"/>
  <c r="R40" i="3"/>
  <c r="R46" i="3" s="1"/>
  <c r="R55" i="3" s="1"/>
  <c r="R57" i="3" s="1"/>
  <c r="R59" i="3" s="1"/>
  <c r="X45" i="3"/>
  <c r="Q40" i="3"/>
  <c r="Q46" i="3" s="1"/>
  <c r="Q55" i="3" s="1"/>
  <c r="Q57" i="3" s="1"/>
  <c r="Q59" i="3" s="1"/>
  <c r="J40" i="3"/>
  <c r="J46" i="3" s="1"/>
  <c r="J55" i="3" s="1"/>
  <c r="J57" i="3" s="1"/>
  <c r="J59" i="3" s="1"/>
  <c r="J38" i="45" s="1"/>
  <c r="N45" i="3"/>
  <c r="H40" i="3"/>
  <c r="H46" i="3" s="1"/>
  <c r="H55" i="3" s="1"/>
  <c r="H57" i="3" s="1"/>
  <c r="H59" i="3" s="1"/>
  <c r="H38" i="45" s="1"/>
  <c r="G40" i="3"/>
  <c r="G46" i="3" s="1"/>
  <c r="G55" i="3" s="1"/>
  <c r="G57" i="3" s="1"/>
  <c r="G59" i="3" s="1"/>
  <c r="G38" i="45" s="1"/>
  <c r="F45" i="3"/>
  <c r="F60" i="3" l="1"/>
  <c r="F39" i="45" s="1"/>
  <c r="F38" i="45"/>
  <c r="G60" i="3" l="1"/>
  <c r="G39" i="45" s="1"/>
  <c r="H60" i="3" l="1"/>
  <c r="H39" i="45" s="1"/>
  <c r="I60" i="3" l="1"/>
  <c r="J60" i="3" s="1"/>
  <c r="I39" i="45" l="1"/>
  <c r="K60" i="3"/>
  <c r="L60" i="3" s="1"/>
  <c r="M60" i="3" s="1"/>
  <c r="N60" i="3" s="1"/>
  <c r="O60" i="3" s="1"/>
  <c r="P60" i="3" s="1"/>
  <c r="Q60" i="3" s="1"/>
  <c r="R60" i="3" s="1"/>
  <c r="S60" i="3" s="1"/>
  <c r="T60" i="3" s="1"/>
  <c r="U60" i="3" s="1"/>
  <c r="V60" i="3" s="1"/>
  <c r="W60" i="3" s="1"/>
  <c r="X60" i="3" s="1"/>
  <c r="Y60" i="3" s="1"/>
  <c r="Z60" i="3" s="1"/>
  <c r="AA60" i="3" s="1"/>
  <c r="AB60" i="3" s="1"/>
  <c r="AC60" i="3" s="1"/>
  <c r="AD60" i="3" s="1"/>
  <c r="K39" i="45" s="1"/>
  <c r="J39" i="45"/>
</calcChain>
</file>

<file path=xl/sharedStrings.xml><?xml version="1.0" encoding="utf-8"?>
<sst xmlns="http://schemas.openxmlformats.org/spreadsheetml/2006/main" count="500" uniqueCount="300">
  <si>
    <t xml:space="preserve">        BewertungsTool: Nachhaltige Ausgaben und Investitionen</t>
  </si>
  <si>
    <t>Berechnungsgrundlagen</t>
  </si>
  <si>
    <r>
      <t xml:space="preserve">bitte die </t>
    </r>
    <r>
      <rPr>
        <i/>
        <sz val="10"/>
        <color indexed="10"/>
        <rFont val="Arial"/>
        <family val="2"/>
      </rPr>
      <t>rot</t>
    </r>
    <r>
      <rPr>
        <i/>
        <sz val="10"/>
        <rFont val="Arial"/>
        <family val="2"/>
      </rPr>
      <t xml:space="preserve"> umrandeten Felder ausfüllen</t>
    </r>
  </si>
  <si>
    <t>Parameter</t>
  </si>
  <si>
    <t>Projektbezeichnung</t>
  </si>
  <si>
    <t>Anfangsjahr der Nutzen-Kosten-Tabelle (JJJJ)</t>
  </si>
  <si>
    <t>Arbeitsplatzdichte bei Gewerbeflächen (AP/ha)</t>
  </si>
  <si>
    <t xml:space="preserve">Laden- und Bürofläche:230, Dienstleistungsgewerbe:135-320, Verarbeitendes Gewerbe, Handel, Verkehr:50-80, </t>
  </si>
  <si>
    <t>Verkehrsgewerbe:35, Hafennahe Nutzung:15</t>
  </si>
  <si>
    <t>Dimension (1000, 1000000 )</t>
  </si>
  <si>
    <t>wenn möglich bei Tausend belassen.</t>
  </si>
  <si>
    <t xml:space="preserve">   bei Bedarf ändern</t>
  </si>
  <si>
    <t>Dimensionsbezeichnung(T, Mio.)</t>
  </si>
  <si>
    <r>
      <t>Währung (€)</t>
    </r>
    <r>
      <rPr>
        <sz val="10"/>
        <color indexed="10"/>
        <rFont val="Arial"/>
        <family val="2"/>
      </rPr>
      <t xml:space="preserve"> </t>
    </r>
  </si>
  <si>
    <t>€</t>
  </si>
  <si>
    <r>
      <t xml:space="preserve">Welche Anlage wird verwendet? </t>
    </r>
    <r>
      <rPr>
        <i/>
        <sz val="10"/>
        <rFont val="Arial"/>
        <family val="2"/>
      </rPr>
      <t>Bitte "x" eintragen</t>
    </r>
  </si>
  <si>
    <t xml:space="preserve">   Anlage Tourismus</t>
  </si>
  <si>
    <t xml:space="preserve">   Anlage Gewerbe</t>
  </si>
  <si>
    <t>Quellen:</t>
  </si>
  <si>
    <t>Vorgaben</t>
  </si>
  <si>
    <t>Realzinssatz (%)</t>
  </si>
  <si>
    <t>%</t>
  </si>
  <si>
    <t>Fiskalische Wirkungen pro Arbeitsplatz (€/AP)</t>
  </si>
  <si>
    <t>Fiskalische Wirkungen pro Einwohner (€)</t>
  </si>
  <si>
    <t xml:space="preserve">Zusätzliche Arbeitsplätze (Hoch- und Tiefbau) pro </t>
  </si>
  <si>
    <t xml:space="preserve">   1 Mio. € zusätzliche Endnachfrage</t>
  </si>
  <si>
    <t>Prof. Schaefer, Input-Output-Modell für Bremen, 1993 Stand: 2010</t>
  </si>
  <si>
    <t xml:space="preserve">Zusätzliche Arbeitsplätze (Dienstleistungen) pro </t>
  </si>
  <si>
    <t>BWS je Erwerbstätigen Bremen</t>
  </si>
  <si>
    <t>Stala Bremen 8/2013</t>
  </si>
  <si>
    <t>BWS je Erwerbstätigen Bauwirtschaft</t>
  </si>
  <si>
    <t>Regionalmultiplikator</t>
  </si>
  <si>
    <t xml:space="preserve">   (Vorleistung: 1,3 * Einkommen: 1,1)</t>
  </si>
  <si>
    <t>Prof. Schaefer, Input-Output-Modell für Bremen, 1993</t>
  </si>
  <si>
    <t xml:space="preserve">   davon Einkommensmultiplikator</t>
  </si>
  <si>
    <t xml:space="preserve">Pendlerqoute </t>
  </si>
  <si>
    <t>Stala Bremen</t>
  </si>
  <si>
    <t>Haushaltsgröße</t>
  </si>
  <si>
    <t>Durchschnittliche Ausgaben eines Tagesgastes in</t>
  </si>
  <si>
    <t xml:space="preserve">   Bremen-Stadt ohne Übernachtung</t>
  </si>
  <si>
    <t xml:space="preserve">dwif - Deutsches Wirtschaftswissenschaftliche Institut für Fremdenverkehr e.V:  </t>
  </si>
  <si>
    <t>Durchschnittliche Tagesausgaben eines Übernachtungs-</t>
  </si>
  <si>
    <t xml:space="preserve">   Wirtschaftsfaktor Tourismus - Bremen (Daten für das Jahr 2011)</t>
  </si>
  <si>
    <t xml:space="preserve">   gastes in Bremen-stadt einschl. Übernachtungskosten</t>
  </si>
  <si>
    <t>Mangels spezifischer Daten auch in Bremerhaven anzusetzen.</t>
  </si>
  <si>
    <t xml:space="preserve">   Wirtschaftsfaktor Tourismus - Bremen (Daten für dasJahr 2011)</t>
  </si>
  <si>
    <t xml:space="preserve"> &lt;= 2 Jahre</t>
  </si>
  <si>
    <t xml:space="preserve"> &lt;= 5 Jahre</t>
  </si>
  <si>
    <t xml:space="preserve"> &lt;= 10 Jahre</t>
  </si>
  <si>
    <t xml:space="preserve"> &lt;= 20 Jahre</t>
  </si>
  <si>
    <t>Nutzen-Kosten-Tabelle</t>
  </si>
  <si>
    <t>Realisierungs-/ Nutzungsjahr</t>
  </si>
  <si>
    <t>Direkte Ausgaben</t>
  </si>
  <si>
    <t>Ausgaben der Verwaltung: Personalausgaben</t>
  </si>
  <si>
    <t xml:space="preserve">                               Sachausgaben</t>
  </si>
  <si>
    <t>Planung</t>
  </si>
  <si>
    <t>Erschließung</t>
  </si>
  <si>
    <t>Bauinvestition</t>
  </si>
  <si>
    <t>Ersatzmaßnahmen</t>
  </si>
  <si>
    <t>Sonstige</t>
  </si>
  <si>
    <t>Zuschüsse (Bund, EU,...)</t>
  </si>
  <si>
    <t>Summe der direkten Ausgaben (nominal)</t>
  </si>
  <si>
    <t>Indirekte Ausgaben</t>
  </si>
  <si>
    <t>Erweiterung vorhandener Infrastruktur</t>
  </si>
  <si>
    <t>Sonstige allgemeine Umweltschutzmaßnahmen</t>
  </si>
  <si>
    <t>Investitionsförderung</t>
  </si>
  <si>
    <t>Summe der indirekten Ausgaben (nominal)</t>
  </si>
  <si>
    <t>Summe der Nettoausgaben (nominal)</t>
  </si>
  <si>
    <t>Abzinsungsfaktor (Realzins)</t>
  </si>
  <si>
    <t>Summe der Nettoausgaben (real)</t>
  </si>
  <si>
    <t>Direkte Nutzen</t>
  </si>
  <si>
    <t>Verkaufserlöse</t>
  </si>
  <si>
    <t>Mieten und Pachten</t>
  </si>
  <si>
    <t>Gebühren und Steuern (allg.6,2%d.direkt. Ausgaben)</t>
  </si>
  <si>
    <t>Summe der direkten Nutzen (nominal)</t>
  </si>
  <si>
    <t>Indirekte Nutzen</t>
  </si>
  <si>
    <t>Drittmitteleinwerbungen gesamt</t>
  </si>
  <si>
    <t>EU (ohne Komplementärmittel)</t>
  </si>
  <si>
    <t>Bund (ohne Komplementärmittel)</t>
  </si>
  <si>
    <t>Sonstige (reine Drittmittel)</t>
  </si>
  <si>
    <t>Summe der indirekten Nutzen (nominal) vor LFA</t>
  </si>
  <si>
    <t>Summe der indirekten Nutzen (nominal) nach LFA</t>
  </si>
  <si>
    <t>Summe der Nettonutzen (nominal)</t>
  </si>
  <si>
    <t>Summe der Nettonutzen (real)</t>
  </si>
  <si>
    <t>Saldo Nutzen abzüglich Kosten (real)</t>
  </si>
  <si>
    <t>Berechnung nach LFA</t>
  </si>
  <si>
    <t>Saldo kumuliert (real)                                nach LFA</t>
  </si>
  <si>
    <t>nach-richtl.</t>
  </si>
  <si>
    <t>Ausgabenreduzierende Faktoren</t>
  </si>
  <si>
    <t>Beteiligung von Privaten</t>
  </si>
  <si>
    <t>Anlage Tourismus</t>
  </si>
  <si>
    <t>Fiskalische Wirkungen</t>
  </si>
  <si>
    <t>entspricht rechnerischen AP</t>
  </si>
  <si>
    <t>Beschäftigtenzahl</t>
  </si>
  <si>
    <t>Veranstalter</t>
  </si>
  <si>
    <t>Anzahl</t>
  </si>
  <si>
    <t>durchschnittliche Verweildauer (Tage)</t>
  </si>
  <si>
    <t>Brutto-Anzahl</t>
  </si>
  <si>
    <t>Übernachtungsgäste</t>
  </si>
  <si>
    <t>Summe fiskalische Wirkungen (nominal) v. LFA</t>
  </si>
  <si>
    <t>Summe fiskalische Wirkungen (nominal) n. LFA</t>
  </si>
  <si>
    <t>Bemerkungen:</t>
  </si>
  <si>
    <t>Anlage Gewerbe</t>
  </si>
  <si>
    <t>Arbeitsplätze</t>
  </si>
  <si>
    <t>a) während der Bauphase</t>
  </si>
  <si>
    <t xml:space="preserve">    Summe der Nettoausgaben (nominal)</t>
  </si>
  <si>
    <t xml:space="preserve">    entspricht rechnerischen AP</t>
  </si>
  <si>
    <t>b) während der Betriebsphase</t>
  </si>
  <si>
    <t xml:space="preserve">    geplante Arbeitsplätze</t>
  </si>
  <si>
    <t>nachr.: genutzte Fläche (ha)</t>
  </si>
  <si>
    <t>Summe der Arbeitsplätze (a+b)</t>
  </si>
  <si>
    <t>Planungszeitraum</t>
  </si>
  <si>
    <t>Wirkungsbereich</t>
  </si>
  <si>
    <r>
      <t xml:space="preserve">       </t>
    </r>
    <r>
      <rPr>
        <sz val="16"/>
        <rFont val="Arial"/>
        <family val="2"/>
      </rPr>
      <t>BewertungsTool: Nachhaltige Ausgaben und Investitionen</t>
    </r>
  </si>
  <si>
    <t>Erste Schritte und Erläuterung der Rechenwege</t>
  </si>
  <si>
    <t>1.</t>
  </si>
  <si>
    <t>2.</t>
  </si>
  <si>
    <t>zuzuordnen ist, nehmen Sie bitte separate Berechnungen mit entsprechend aufgeteilten Budgets vor!</t>
  </si>
  <si>
    <t>3.</t>
  </si>
  <si>
    <t>Input</t>
  </si>
  <si>
    <t xml:space="preserve">Hier können Sie Angaben über viele Aspekte des geplanten Projektes machen. </t>
  </si>
  <si>
    <t>Ihre Angaben bilden zusammen mit den Annahmen und Setzungen die Datengrundlage für die Berechnung der Effekte.</t>
  </si>
  <si>
    <t>4.</t>
  </si>
  <si>
    <t>Überprüfung der Annahmen und Setzungen</t>
  </si>
  <si>
    <t>5.</t>
  </si>
  <si>
    <t>Zwischenergebnis</t>
  </si>
  <si>
    <t>Hier können Sie alle Zwischenergebnisse überprüfen. 
Die Erläuterungen der genauen Rechenwege können Sie im Anschluss an den kleinen Überblick  - 'die ersten Schritte' nachlesen.</t>
  </si>
  <si>
    <t>6.</t>
  </si>
  <si>
    <t>Endergebnis</t>
  </si>
  <si>
    <t>Hier werden die zentralen regionalwirtschaftlichen Ergebnisse: die Arbeitsplatzeffekte, die Einwohnereffekte und die fiskalische Effekte sowie 
die kumulierte Kosten-Nutzen-Betrachtung dargestellt.</t>
  </si>
  <si>
    <t>7.</t>
  </si>
  <si>
    <t>Ausdruck des Reports</t>
  </si>
  <si>
    <t>Die wichtigsten Informationen aus Wirkungsbereich, Input, Annahmen und Setzungen, den Zwischenergebnissen sowie dem Endergebnis werden hier übersichtlich zusammengestellt. Der Ausdruck passt genau auf eine DIN-A4-Seite..</t>
  </si>
  <si>
    <t>Wichtiger Hinweis!</t>
  </si>
  <si>
    <t>Jeder Drucker hat einen etwas anderen bedruckbaren Bereich. Bitte legen Sie daher vor dem Ausdruck unter Ansicht/Seitenumbruchvorschau die Seitenbegrenzung fest.</t>
  </si>
  <si>
    <t>Erläuterung Rechenwege</t>
  </si>
  <si>
    <t xml:space="preserve"> Anwendungsforschung, Grundlagenforschung, Lehre</t>
  </si>
  <si>
    <r>
      <t>Ziel</t>
    </r>
    <r>
      <rPr>
        <sz val="10"/>
        <rFont val="Arial"/>
        <family val="2"/>
      </rPr>
      <t>:</t>
    </r>
  </si>
  <si>
    <t xml:space="preserve"> Ermittlung direkter, öffentlich finanzierter Arbeitsplätze aus dem öffentlichen Budget (Kosten) der Einrichtung</t>
  </si>
  <si>
    <r>
      <t>genutzte Informationen</t>
    </r>
    <r>
      <rPr>
        <sz val="10"/>
        <rFont val="Arial"/>
        <family val="2"/>
      </rPr>
      <t>:</t>
    </r>
  </si>
  <si>
    <t>Input User</t>
  </si>
  <si>
    <t xml:space="preserve"> Kosten (öffentliche Finanzierung Land HB) der Einrichtung oder des Studiengangs p.a. (ohne Baukosten)</t>
  </si>
  <si>
    <t>Annahmen und Setzungen</t>
  </si>
  <si>
    <t xml:space="preserve"> durchschnittliche Gesamtkosten je Arbeitsplatz</t>
  </si>
  <si>
    <t>Rechenweg</t>
  </si>
  <si>
    <t>Kosten / durchschnittliche Gesamtkosten je Arbeitsplatz</t>
  </si>
  <si>
    <t>Ergebnis</t>
  </si>
  <si>
    <t xml:space="preserve"> Direkte, öffentlich finanzierte Arbeitsplätze in FuE-Einrichtung</t>
  </si>
  <si>
    <t xml:space="preserve"> Ermittlung direkter, aus Drittmitteln finanzierter Arbeitsplätze anhand der in Planungen o. Zielvereinbarung festgelegten Drittmittel p.a.</t>
  </si>
  <si>
    <t xml:space="preserve"> Drittmittel</t>
  </si>
  <si>
    <t>Drittmittel / durchschnittliche Gesamtkosten je Arbeitsplatz</t>
  </si>
  <si>
    <t xml:space="preserve"> Drittmittelfinanzierte Arbeitsplätze in der FuE-Einrichtung</t>
  </si>
  <si>
    <t xml:space="preserve"> Ermittlung der Gesamtsumme der direkt Beschäftigten in der FuE-Einrichtung (p.a. in Vollzeitäquivalenten)</t>
  </si>
  <si>
    <t xml:space="preserve"> - (wird im Tool über die Anzahl der direkt in FuE-Einrichtung Beschäftigten ermittelt)</t>
  </si>
  <si>
    <t xml:space="preserve"> -</t>
  </si>
  <si>
    <t>Ergebnis (Drittmittelfinanzierte Arbeitsplätze in der FuE-Einrichtung) + Ergebnis (Direkte, öffentlich finanzierte Arbeitsplätze in FuE-Einrichtung)</t>
  </si>
  <si>
    <t>Ermittlung der (indirekten) Arbeitsplätze in Bremen aus den Vorleistungen der FuE-Einrichtung anhand der Sach-/Investitionskosten je Arbeitsplatz und dem durchschnittlichen Produktionswert der vorleistenden Branchen je Arbeitsplatz</t>
  </si>
  <si>
    <t>a) Anteil Sach- und Investitionskosten an Gesamtkosten je Arbeitsplatz</t>
  </si>
  <si>
    <t>b) Bremische Regionalquote der Vorleistungen</t>
  </si>
  <si>
    <t>c) Durchschnittlicher Produktionswert je Erwerbstätigen in Handel/Reparatur/Instandhaltung (VGR)</t>
  </si>
  <si>
    <t>(Direkte, öffentlich finanzierte Arbeitsplätze in FuE-Einrichtung * durchschnittliche Gesamtkosten je Arbeitsplatz</t>
  </si>
  <si>
    <t>* Anteil Sach- und Investitionskosten an Gesamtkosten je Arbeitsplatz * Bremische Regionalquote der Vorleistungen</t>
  </si>
  <si>
    <t>* Abzug der Handelswaren (Korrekturfaktor VGR-Daten / Durchschnittlicher Produktionswert je Erwerbstätigen in Handel/Reparatur/Instandhaltung (VGR))</t>
  </si>
  <si>
    <t>+</t>
  </si>
  <si>
    <t xml:space="preserve">(Drittmittelfinanzierte Arbeitsplätze in der FuE-Einrichtung * durchschnittliche Gesamtkosten je Arbeitsplatz </t>
  </si>
  <si>
    <t>* Anteil Sach- und Investitionskosten an Gesamtkosten je Arbeitsplatz * Bremische Regionalquote der Vorleistungen *</t>
  </si>
  <si>
    <t>Abzug der Handelswaren (Korrekturfaktor VGR-Daten / Durchschnittlicher Produktionswert je Erwerbstätigen in Handel/Reparatur/Instandhaltung (VGR))</t>
  </si>
  <si>
    <t xml:space="preserve"> Arbeitsplätze in Bremen aus den Vorleistungen der FuE-Einrichtung</t>
  </si>
  <si>
    <t xml:space="preserve"> Anwendungsforschung; Grundlagenforschung</t>
  </si>
  <si>
    <t xml:space="preserve"> Ermittlung der Spin-offs und der in Bremen entstehenden Arbeitsplätze</t>
  </si>
  <si>
    <t>Anzahl der Spin-offs</t>
  </si>
  <si>
    <t xml:space="preserve"> Anzahl der Arbeitsplätze pro Spin-off</t>
  </si>
  <si>
    <t xml:space="preserve"> Anzahl der Spin-offs * Anzahl der Arbeitsplätze pro Spin-off</t>
  </si>
  <si>
    <t xml:space="preserve"> Arbeitsplätze in Spin-offs</t>
  </si>
  <si>
    <t xml:space="preserve"> Ermittlung der in der Einrichtung ausgebildeten Absolventen als qualifizierte Beschäftigte (Arbeitsplätze) in bremischer Wirtschaft</t>
  </si>
  <si>
    <t xml:space="preserve"> Anzahl der in Einrichtung tätigen Professoren</t>
  </si>
  <si>
    <t>a) Promotionen je Prof. p.a.</t>
  </si>
  <si>
    <t>b) Dipl./BA/MA-Absolventen je Prof. p.a.</t>
  </si>
  <si>
    <t>c) bremische Verbleibquote der Absolventen</t>
  </si>
  <si>
    <t xml:space="preserve"> (Promotionen je Prof. p.a. * Anzahl der in Einrichtung tätigen Professoren* Abschlag Vermeidung Doppelzählungen mit FuE-Koop-Arbeitsplatz * bremische Verbleibquote der Absolventen)</t>
  </si>
  <si>
    <t>(Dipl./BA/MA-Absolventen je Prof. p.a. * Anzahl der in Einrichtung tätigen Professoren* Abschlag Vermeidung Doppelzählungen mit FuE-Koop-Arbeitsplätze * bremische Verbleibquote der Absolventen)</t>
  </si>
  <si>
    <t xml:space="preserve"> Absolventen als Qualifiziertes Personal für die bremische Wirtschaft</t>
  </si>
  <si>
    <t xml:space="preserve"> Anwendungsforschung</t>
  </si>
  <si>
    <t xml:space="preserve"> Ermittlung der Arbeitsplätze in mit der FuE-Einrichtung kooperierenden Unternehmen in Bremen</t>
  </si>
  <si>
    <t xml:space="preserve"> Drittmittel insgesamt</t>
  </si>
  <si>
    <r>
      <t xml:space="preserve">a) Projektkosten in der Wirtschaft je 1 </t>
    </r>
    <r>
      <rPr>
        <sz val="10"/>
        <rFont val="Times New Roman"/>
        <family val="1"/>
      </rPr>
      <t>€</t>
    </r>
    <r>
      <rPr>
        <sz val="10"/>
        <rFont val="Arial"/>
        <family val="2"/>
      </rPr>
      <t xml:space="preserve"> Drittmittel für die FuE-Einrichtung</t>
    </r>
  </si>
  <si>
    <t>b) Projektbudget in der Wirt. pro neuem Arbeitsplatz (Anwendungsforschung)</t>
  </si>
  <si>
    <t>c) Projektbudget in der Wirt. pro gesichertem Arbeitsplatz (Anwendungsforschung)</t>
  </si>
  <si>
    <t>d) Wirkungsfrist: Wie lange sind Arbeitsplätze in Unternehmen ursächlich auf den Impuls durch das Kooperationsprojekt zurück zu führen?</t>
  </si>
  <si>
    <r>
      <t xml:space="preserve">Unter Berücksichtigung Wirkungsfrist (Drittmittel insgesamt * Projektkosten in der Wirtschaft je 1 </t>
    </r>
    <r>
      <rPr>
        <sz val="10"/>
        <rFont val="Times New Roman"/>
        <family val="1"/>
      </rPr>
      <t>€</t>
    </r>
    <r>
      <rPr>
        <sz val="10"/>
        <rFont val="Arial"/>
        <family val="2"/>
      </rPr>
      <t xml:space="preserve"> Drittmittel für die FuE-Einrichtung) / Kosten für einen neuen Arbeitsplatz in der Wirtschaft bei FuE-Kooperationsprojekten (Anwendungsforschung)</t>
    </r>
  </si>
  <si>
    <t>Unter Berücksichtigung Wirkungsfrist (Drittmittel insgesamt * Projektkosten in der Wirtschaft je 1 € Drittmittel für die FuE-Einrichtung) / Kosten für einen gesicherten Arbeitsplatz in der Wirtschaft bei FuE-Kooperationsprojekten (Anwendungsforschung)</t>
  </si>
  <si>
    <t xml:space="preserve"> Arbeitsplätze in bremischer Wirtschaft aufgrund von Kooperationen mit der FuE-Einrichtung</t>
  </si>
  <si>
    <t xml:space="preserve"> Grundlagenforschung</t>
  </si>
  <si>
    <t>a) Projektkosten in der Wirtschaft</t>
  </si>
  <si>
    <t>b) Projektbudget in der Wirt. pro neuem Arbeitsplatz (Grundlagenforschung)</t>
  </si>
  <si>
    <t>c) Projektbudget in der Wirt. pro gesichertem Arbeitsplatz (Grundlagenforschung)</t>
  </si>
  <si>
    <r>
      <t xml:space="preserve"> Unter Berücksichtigung Wirkungsfrist (Drittmittel insgesamt * Projektkosten in der Wirtschaft je 1 </t>
    </r>
    <r>
      <rPr>
        <sz val="10"/>
        <rFont val="Times New Roman"/>
        <family val="1"/>
      </rPr>
      <t>€</t>
    </r>
    <r>
      <rPr>
        <sz val="10"/>
        <rFont val="Arial"/>
        <family val="2"/>
      </rPr>
      <t xml:space="preserve"> Drittmittel für die FuE-Einrichtung) / Kosten für einen neuen Arbeitsplatz in der Wirtschaft bei FuE-Kooperationsprojekten (Grundlagenforschung)</t>
    </r>
  </si>
  <si>
    <t>Unter Berücksichtigung Wirkungsfrist (Drittmittel insgesamt * Projektkosten in der Wirtschaft je 1 € Drittmittel für die FuE-Einrichtung) / Kosten für einen gesicherten Arbeitsplatz in der Wirtschaft bei FuE-Kooperationsprojekten (Grundlagenforschung)</t>
  </si>
  <si>
    <t xml:space="preserve"> Anwendungsforschung, Grundlagenforschung, Lehre, Infrastruktur</t>
  </si>
  <si>
    <t xml:space="preserve"> Ermittlung der indirekten und (einkommens-) induzierten Arbeitsplatzeffekte in Bremen</t>
  </si>
  <si>
    <t xml:space="preserve"> - (wird durch Tool ermittelt)</t>
  </si>
  <si>
    <t>a) Einkommensmultiplikator (induzierte Effekte)</t>
  </si>
  <si>
    <t>b) Regionalmultiplikator (indirekte und induzierte Effekte)</t>
  </si>
  <si>
    <t xml:space="preserve"> (Summe Arbeitsplatzeffekte (ohne direkt Beschäftigte) * Regionalmultiplikator</t>
  </si>
  <si>
    <t>direkt Beschäftigte * Einkommensmultiplikator</t>
  </si>
  <si>
    <t>Anmerkung:</t>
  </si>
  <si>
    <t>Für direkt Beschäftigte wird nur der Einkommensmultiplikator angewendet, da die indirekten Effekte der direkt Beschäftigten bereits durch „Arbeitsplätze aus Sachkosten und Investitionen“ (Vermeidung von Doppelzählungen)</t>
  </si>
  <si>
    <t xml:space="preserve"> Indirekte und induzierte Arbeitsplätze</t>
  </si>
  <si>
    <t>Grundlagenforschung, Anwendungsforschung, Lehre, Infrastruktur</t>
  </si>
  <si>
    <t xml:space="preserve"> Ermittlung der jährlichen fiskalischen Wirkungen</t>
  </si>
  <si>
    <t xml:space="preserve"> - (wird vom Tool ermittelt)</t>
  </si>
  <si>
    <t xml:space="preserve"> Fiskalische Wirkungen je Arbeitsplatz p.a.</t>
  </si>
  <si>
    <t xml:space="preserve"> Gesamtsumme der Arbeitsplatzeffekte * Fiskalische Wirkungen je Arbeitsplatz p.a.</t>
  </si>
  <si>
    <t xml:space="preserve"> Fiskalische Effekte p.a.</t>
  </si>
  <si>
    <t xml:space="preserve"> Kosten-Nutzen-Analyse zur Ermittlung der fiskalischen Rentabilität</t>
  </si>
  <si>
    <t xml:space="preserve"> Zinssatz (aktuell 5%)</t>
  </si>
  <si>
    <r>
      <t xml:space="preserve"> Fiskalische Effekte – Kosten + (kumulierte Nutzen-Kosten-Betrachtung (T</t>
    </r>
    <r>
      <rPr>
        <sz val="10"/>
        <rFont val="Times New Roman"/>
        <family val="1"/>
      </rPr>
      <t>€</t>
    </r>
    <r>
      <rPr>
        <sz val="10"/>
        <rFont val="Arial"/>
        <family val="2"/>
      </rPr>
      <t>) bis zu dem entsprechenden Zeitpunkt * Zinssatz)</t>
    </r>
  </si>
  <si>
    <t xml:space="preserve"> Infrastruktur</t>
  </si>
  <si>
    <t xml:space="preserve"> Ermittlung der temporären Arbeitsplatzeffekte während der Bauphase</t>
  </si>
  <si>
    <t xml:space="preserve"> Bauinvestitionen</t>
  </si>
  <si>
    <t xml:space="preserve"> Durchschnittlicher Produktionswert je Erwerbstätigem im Baugewerbe</t>
  </si>
  <si>
    <t xml:space="preserve"> Bauinvestitionen / Durchschnittlicher Produktionswert je Erwerbstätigem im Baugewerbe</t>
  </si>
  <si>
    <t xml:space="preserve"> Temporäre Arbeitsplatzeffekte aus Bauerstellungsphase</t>
  </si>
  <si>
    <t xml:space="preserve"> Lehre</t>
  </si>
  <si>
    <t xml:space="preserve"> Anzahl Studienplätze</t>
  </si>
  <si>
    <t xml:space="preserve"> Studienanfänger pro Jahr</t>
  </si>
  <si>
    <t xml:space="preserve"> Bremische Abbrecherquote</t>
  </si>
  <si>
    <t xml:space="preserve"> Studienanfänger des Jahres + (Studienanfänger des Vorjahres * (1-Bremische Abbrecherquote)) + (Studienanfänger vor zwei Jahren * (1-(Bremische Abbrecherquote)) * (1-(Bremische Abbrecherquote/2))))</t>
  </si>
  <si>
    <t xml:space="preserve"> Ermittlung der durch die Konsumausgaben bedingten Arbeitsplätze in der bremischen Wirtschaft</t>
  </si>
  <si>
    <t xml:space="preserve"> - wird vom Tool ermittelt</t>
  </si>
  <si>
    <t>a) jährliche Ausgaben von Stud. am Studienort, differenziert in Vor-Ort-Normalstudent = i, Auswärtige Student = ii und Einpendlerstudent = iii</t>
  </si>
  <si>
    <t>b) Anteil Konsumausgaben Studenten an allen Ausgaben</t>
  </si>
  <si>
    <t>c) Durchschnittlicher Produktionswert je Erwerbstätigen in Bremen</t>
  </si>
  <si>
    <t xml:space="preserve"> ((Anzahl Studienplätze * Jährliche Ausgaben am Studienort - Student vor Ort * Anteil Konsumausgaben an allen Ausgaben * Anteil der Studenten aus der Region * (1-Pendlerquote))</t>
  </si>
  <si>
    <t>(Anzahl Studienplätze * Jährliche Ausgaben am Studienort - Auswärtiger Student * Anteil Konsumausgaben an allen Ausgaben * Anteil der Studenten aus der Region * (1-Pendlerquote)</t>
  </si>
  <si>
    <t>+)</t>
  </si>
  <si>
    <t>(Anzahl Studienplätze * Jährliche Ausgaben am Studienort - Einpendlerstudent * Anteil Konsumausgaben an allen Ausgaben * Anteil der Studenten aus der Region * (1-Pendlerquote)))</t>
  </si>
  <si>
    <t>/ Durchschnittlicher Produktionswert je Erwerbstätigen in Bremen</t>
  </si>
  <si>
    <t xml:space="preserve"> Arbeitsplätze aus studentischen Konsumausgaben</t>
  </si>
  <si>
    <t xml:space="preserve"> Ermittlung der in der regionalen Wirtschaft verbleibenden Absolventen als Qualifiziertes Personal (Arbeitsplätze)</t>
  </si>
  <si>
    <t>a) Bremische Abbrecherquote</t>
  </si>
  <si>
    <t>b) Abschlag zur Vermeidung von Doppelzählungen mit FuE-Kooperationsarbeitsplätzen</t>
  </si>
  <si>
    <t xml:space="preserve"> Anzahl Studienplätze * Bremische Abbrecherquote * Abschlag zur Vermeidung von Doppelzählungen mit FuE-Kooperationsarbeitsplätzen * Bremische Verbleibquote der Absolventen (in der Bremischen Wirtschaft)</t>
  </si>
  <si>
    <t>Absolventen werden erst nach zwei Jahren nach Beginn des Planungszeitraums gezählt</t>
  </si>
  <si>
    <t xml:space="preserve"> Absolventen als Qualifiziertes Personal</t>
  </si>
  <si>
    <t xml:space="preserve"> Ermittlung der fiskalischen Einwohnereffekte</t>
  </si>
  <si>
    <t>a) Berücksichtigung Absolventen-/Abbrecherquote</t>
  </si>
  <si>
    <t>b) Fiskaleffekte je Einwohner p.a.</t>
  </si>
  <si>
    <t xml:space="preserve"> Anzahl Studienplätze * Fiskalischer Effekt je Einwohner p.a * (1-( Pendlerquote *Anteil der Studenten aus der Region))</t>
  </si>
  <si>
    <t xml:space="preserve"> Einwohnereffekt und Fiskalischer Einwohnereffekt daraus</t>
  </si>
  <si>
    <t xml:space="preserve"> Ermittlung der fiskalischen Arbeitsplatzeffekte</t>
  </si>
  <si>
    <t xml:space="preserve"> (Direkte Arbeitsplätze in der Einrichtung + Arbeitsplätze aus den Vorleistungen der FuE-Einrichtung (Sachkosten und Investitionen) + indirekte und induzierte Arbeitsplatzeffekte in Bremen + Arbeitsplätze aus studentischen Konsumausgaben + Absolventen als qualifiziertes Personal) * Fiskalische Wirkungen je Arbeitsplatz p.a.</t>
  </si>
  <si>
    <t xml:space="preserve"> Fiskalischer Arbeitsplatzeffekt</t>
  </si>
  <si>
    <t>Zinsstaffelung (März 2015)</t>
  </si>
  <si>
    <t xml:space="preserve">Diskontierungszisssatz &lt;= 20 Jahre </t>
  </si>
  <si>
    <t>Zusätzlich helfen kleine Erläuterungen an vielen Stellen im Tool! Alle Rechenwege sind auch noch zusätzlich auf den Zwischenergebnisblättern erläutert!</t>
  </si>
  <si>
    <t xml:space="preserve">Die Berechnung der Arbeitsplatzeffekte, der Einwohnereffekte und die fiskalische Effekte sowie die kumulierte Kosten-Nutzen-Betrachtung erfolgt Schritt für Schritt durch Bearbeitung aller Tabellen im jeweiligen Wirkungsbereich. </t>
  </si>
  <si>
    <t>Zunächst geben Sie im gelben Tabellenblatt "Allgemeine Parameter" den Beginn des Planungszeitraums und den Projektnamen ein. Das Tool berechnet nun automatisch einen Wirkungszeitraum von 25 Jahren, beginnend mit dem von Ihnen eingegebenen Jahr.</t>
  </si>
  <si>
    <t>- Grundlagenforschung (rot)</t>
  </si>
  <si>
    <t>- Anwendungsforschung (orange)</t>
  </si>
  <si>
    <t>- Infrastruktur (grün)</t>
  </si>
  <si>
    <t>Im jeweiligen farblich gekennzeichneten Block müssen sämtliche Tabellenblätter von links nach rechts durchgearbeitet werden.</t>
  </si>
  <si>
    <t>Falls das zu bewertende Projekt nicht eindeutig einem Wirkungsbereich zuzuordnen ist, nehmen Sie bitte separate Berechnungen mit entsprechend aufgeteilten Budgets vor!</t>
  </si>
  <si>
    <t>Die Tabellenblätter der fünf Wirkungsbereiche sind farblich gekennzeichnet:</t>
  </si>
  <si>
    <t>- Wirtschaftbereich (Gewerbe und Tourismus)</t>
  </si>
  <si>
    <t xml:space="preserve">Nicht alle Annahmen und Setzungen passen zu allen Projekten. Daher können Sie bei allen Annahmen und Setzungen bzw. Allgemeine Parameter entweder eigene Annahmen treffen oder sich vom System einen Wert vorgeben lassen. Zusätzlich werden die nur vom Administrator veränderbare Annahmen und Setzungen (grau hinterlegt) nachrichtlich genannt. </t>
  </si>
  <si>
    <t xml:space="preserve">Wenn Sie mit dem Wirtschaftsbereich arbeiten, müssen Sie im Tabellenblatt "Allgemeine Parameter" ankreuzen, mit welcher Anlage (Gewerbe oder Tourismus) Sie arbeiten wollen. </t>
  </si>
  <si>
    <t>Weitergehende Detailinformationen</t>
  </si>
  <si>
    <r>
      <rPr>
        <b/>
        <sz val="10"/>
        <color theme="0" tint="-4.9989318521683403E-2"/>
        <rFont val="Arial"/>
        <family val="2"/>
      </rPr>
      <t>- Lehre (lila)</t>
    </r>
  </si>
  <si>
    <t>x</t>
  </si>
  <si>
    <t>Verlustausgleich</t>
  </si>
  <si>
    <t>Summe Anfangsjahr</t>
  </si>
  <si>
    <t>sonst. Veranstaltungen</t>
  </si>
  <si>
    <t>Summe fiskalische Wirkungen (nominal) n. KFA</t>
  </si>
  <si>
    <t>während der Veranstaltungen</t>
  </si>
  <si>
    <t>Fiskalische Wirkungen (siehe Anlage) nach KFA</t>
  </si>
  <si>
    <t>Mitarbeiter pro Stand</t>
  </si>
  <si>
    <t>Eingaben in rot-umrandete Felder</t>
  </si>
  <si>
    <t>Zuschussbedarf Anfangsjahr</t>
  </si>
  <si>
    <t>Ergebnis fiskalische Wirkungen</t>
  </si>
  <si>
    <t>(1</t>
  </si>
  <si>
    <t>(2</t>
  </si>
  <si>
    <r>
      <t xml:space="preserve">     </t>
    </r>
    <r>
      <rPr>
        <sz val="12"/>
        <rFont val="Arial"/>
        <family val="2"/>
      </rPr>
      <t xml:space="preserve">   BewertungsTool: Nachhaltige Ausgaben und Investitionen</t>
    </r>
  </si>
  <si>
    <r>
      <t>Veränderung der Steuern (</t>
    </r>
    <r>
      <rPr>
        <b/>
        <sz val="10"/>
        <rFont val="Arial"/>
        <family val="2"/>
      </rPr>
      <t>nach LFA</t>
    </r>
    <r>
      <rPr>
        <sz val="10"/>
        <rFont val="Arial"/>
        <family val="2"/>
      </rPr>
      <t>)</t>
    </r>
  </si>
  <si>
    <r>
      <t>Veränderung der Steuern (</t>
    </r>
    <r>
      <rPr>
        <b/>
        <sz val="10"/>
        <rFont val="Arial"/>
        <family val="2"/>
      </rPr>
      <t>vor LFA)</t>
    </r>
    <r>
      <rPr>
        <sz val="10"/>
        <rFont val="Arial"/>
        <family val="2"/>
      </rPr>
      <t>; SfF Stand 10/2015; Steuerschätzung Mai 2015 für 2015</t>
    </r>
  </si>
  <si>
    <t xml:space="preserve">   pro Jahr für Folgejahre</t>
  </si>
  <si>
    <t xml:space="preserve">alternativ: Personen-Tage (222 p.a.) </t>
  </si>
  <si>
    <t>Haushaltseffekte nach LFA</t>
  </si>
  <si>
    <t xml:space="preserve">Betreibergesellschaft </t>
  </si>
  <si>
    <t>Haushaltseffekte nach LFA (20%-Regel)</t>
  </si>
  <si>
    <t>Besucher</t>
  </si>
  <si>
    <t>Außerbremische Besucher ohne Übernachtung</t>
  </si>
  <si>
    <t xml:space="preserve"> Besucher</t>
  </si>
  <si>
    <r>
      <t xml:space="preserve">Wirkung Bremische Besucher in Prozent: </t>
    </r>
    <r>
      <rPr>
        <vertAlign val="superscript"/>
        <sz val="10"/>
        <rFont val="Arial"/>
        <family val="2"/>
      </rPr>
      <t>(1</t>
    </r>
  </si>
  <si>
    <r>
      <t xml:space="preserve">Wirkung Nutzung bremische Hotels in Prozent: </t>
    </r>
    <r>
      <rPr>
        <vertAlign val="superscript"/>
        <sz val="10"/>
        <rFont val="Arial"/>
        <family val="2"/>
      </rPr>
      <t>(2</t>
    </r>
  </si>
  <si>
    <t>Saldo kumuliert (real)                        nach LFA</t>
  </si>
  <si>
    <t>Nur der definierte Prozentsatz der Besucher bedeutet zusätzliche fiskalische Wirkungen, weil die anderen Besucher ihr Geld ansonsten woanders in Bremen ausgegeben hätten.</t>
  </si>
  <si>
    <t>Wenn die Hotels in Bremen nicht den erforderlichen Standard aufweisen, übernachtet nur der definierter Anteil (in %) in Bremen.</t>
  </si>
  <si>
    <r>
      <t>Veranstaltungen</t>
    </r>
    <r>
      <rPr>
        <sz val="12"/>
        <rFont val="Arial"/>
        <family val="2"/>
      </rPr>
      <t xml:space="preserve"> (Spalten G bis AD)</t>
    </r>
  </si>
  <si>
    <t>Version: 10/2015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</si>
</sst>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1]"/>
    <numFmt numFmtId="165" formatCode="#,##0.0"/>
    <numFmt numFmtId="166" formatCode="#,##0.000"/>
  </numFmts>
  <fonts count="19" x14ac:knownFonts="1">
    <font>
      <sz val="10"/>
      <name val="Arial"/>
      <family val="2"/>
    </font>
    <font>
      <sz val="10"/>
      <name val="Arial"/>
      <family val="2"/>
    </font>
    <font>
      <b/>
      <sz val="10"/>
      <name val="Arial"/>
      <family val="2"/>
    </font>
    <font>
      <sz val="18"/>
      <name val="Arial"/>
      <family val="2"/>
    </font>
    <font>
      <sz val="16"/>
      <name val="Arial"/>
      <family val="2"/>
    </font>
    <font>
      <sz val="10"/>
      <color indexed="10"/>
      <name val="Arial"/>
      <family val="2"/>
    </font>
    <font>
      <i/>
      <sz val="10"/>
      <name val="Arial"/>
      <family val="2"/>
    </font>
    <font>
      <b/>
      <sz val="10"/>
      <color indexed="10"/>
      <name val="Arial"/>
      <family val="2"/>
    </font>
    <font>
      <i/>
      <sz val="10"/>
      <color indexed="10"/>
      <name val="Arial"/>
      <family val="2"/>
    </font>
    <font>
      <b/>
      <sz val="12"/>
      <name val="Arial"/>
      <family val="2"/>
    </font>
    <font>
      <sz val="12"/>
      <name val="Arial"/>
      <family val="2"/>
    </font>
    <font>
      <b/>
      <i/>
      <sz val="10"/>
      <color indexed="10"/>
      <name val="Arial"/>
      <family val="2"/>
    </font>
    <font>
      <b/>
      <sz val="10"/>
      <color indexed="23"/>
      <name val="Arial"/>
      <family val="2"/>
    </font>
    <font>
      <sz val="8"/>
      <name val="Arial"/>
      <family val="2"/>
    </font>
    <font>
      <b/>
      <sz val="7"/>
      <name val="Arial"/>
      <family val="2"/>
    </font>
    <font>
      <sz val="10"/>
      <name val="Times New Roman"/>
      <family val="1"/>
    </font>
    <font>
      <b/>
      <sz val="10"/>
      <color theme="0" tint="-4.9989318521683403E-2"/>
      <name val="Arial"/>
      <family val="2"/>
    </font>
    <font>
      <sz val="10"/>
      <color rgb="FFFF0000"/>
      <name val="Arial"/>
      <family val="2"/>
    </font>
    <font>
      <vertAlign val="superscript"/>
      <sz val="10"/>
      <name val="Arial"/>
      <family val="2"/>
    </font>
  </fonts>
  <fills count="9">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7030A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s>
  <borders count="59">
    <border>
      <left/>
      <right/>
      <top/>
      <bottom/>
      <diagonal/>
    </border>
    <border>
      <left/>
      <right/>
      <top/>
      <bottom style="medium">
        <color indexed="55"/>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style="medium">
        <color indexed="10"/>
      </left>
      <right style="medium">
        <color indexed="10"/>
      </right>
      <top style="medium">
        <color indexed="10"/>
      </top>
      <bottom style="medium">
        <color indexed="10"/>
      </bottom>
      <diagonal/>
    </border>
    <border>
      <left/>
      <right/>
      <top style="medium">
        <color indexed="10"/>
      </top>
      <bottom/>
      <diagonal/>
    </border>
    <border>
      <left/>
      <right/>
      <top/>
      <bottom style="thin">
        <color indexed="64"/>
      </bottom>
      <diagonal/>
    </border>
    <border>
      <left style="hair">
        <color indexed="64"/>
      </left>
      <right/>
      <top/>
      <bottom/>
      <diagonal/>
    </border>
    <border>
      <left style="dotted">
        <color indexed="64"/>
      </left>
      <right/>
      <top style="dotted">
        <color indexed="64"/>
      </top>
      <bottom/>
      <diagonal/>
    </border>
    <border>
      <left/>
      <right/>
      <top style="dotted">
        <color indexed="64"/>
      </top>
      <bottom/>
      <diagonal/>
    </border>
    <border>
      <left style="medium">
        <color indexed="10"/>
      </left>
      <right style="thin">
        <color indexed="64"/>
      </right>
      <top style="medium">
        <color indexed="10"/>
      </top>
      <bottom style="thin">
        <color indexed="64"/>
      </bottom>
      <diagonal/>
    </border>
    <border>
      <left style="thin">
        <color indexed="64"/>
      </left>
      <right style="thin">
        <color indexed="64"/>
      </right>
      <top style="medium">
        <color indexed="10"/>
      </top>
      <bottom style="thin">
        <color indexed="64"/>
      </bottom>
      <diagonal/>
    </border>
    <border>
      <left style="thin">
        <color indexed="64"/>
      </left>
      <right style="medium">
        <color indexed="10"/>
      </right>
      <top style="medium">
        <color indexed="10"/>
      </top>
      <bottom style="thin">
        <color indexed="64"/>
      </bottom>
      <diagonal/>
    </border>
    <border>
      <left style="dotted">
        <color indexed="64"/>
      </left>
      <right/>
      <top/>
      <bottom/>
      <diagonal/>
    </border>
    <border>
      <left style="medium">
        <color indexed="1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10"/>
      </right>
      <top style="thin">
        <color indexed="64"/>
      </top>
      <bottom style="thin">
        <color indexed="64"/>
      </bottom>
      <diagonal/>
    </border>
    <border>
      <left/>
      <right/>
      <top/>
      <bottom style="hair">
        <color indexed="64"/>
      </bottom>
      <diagonal/>
    </border>
    <border>
      <left style="medium">
        <color indexed="10"/>
      </left>
      <right style="thin">
        <color indexed="64"/>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style="thin">
        <color indexed="64"/>
      </left>
      <right style="medium">
        <color indexed="10"/>
      </right>
      <top style="thin">
        <color indexed="64"/>
      </top>
      <bottom style="medium">
        <color indexed="1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tted">
        <color indexed="64"/>
      </left>
      <right/>
      <top/>
      <bottom style="dotted">
        <color indexed="64"/>
      </bottom>
      <diagonal/>
    </border>
    <border>
      <left/>
      <right/>
      <top/>
      <bottom style="dotted">
        <color indexed="64"/>
      </bottom>
      <diagonal/>
    </border>
    <border>
      <left style="hair">
        <color indexed="64"/>
      </left>
      <right/>
      <top style="dotted">
        <color indexed="64"/>
      </top>
      <bottom/>
      <diagonal/>
    </border>
    <border>
      <left style="hair">
        <color indexed="64"/>
      </left>
      <right style="dotted">
        <color indexed="64"/>
      </right>
      <top style="dotted">
        <color indexed="64"/>
      </top>
      <bottom/>
      <diagonal/>
    </border>
    <border>
      <left style="hair">
        <color indexed="64"/>
      </left>
      <right style="dotted">
        <color indexed="64"/>
      </right>
      <top/>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hair">
        <color indexed="64"/>
      </left>
      <right/>
      <top/>
      <bottom style="hair">
        <color indexed="64"/>
      </bottom>
      <diagonal/>
    </border>
    <border>
      <left style="hair">
        <color indexed="64"/>
      </left>
      <right style="dotted">
        <color indexed="64"/>
      </right>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8"/>
      </left>
      <right style="dotted">
        <color indexed="8"/>
      </right>
      <top/>
      <bottom style="medium">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right/>
      <top style="medium">
        <color indexed="55"/>
      </top>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right/>
      <top style="thin">
        <color indexed="64"/>
      </top>
      <bottom/>
      <diagonal/>
    </border>
    <border>
      <left/>
      <right/>
      <top/>
      <bottom style="medium">
        <color indexed="1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40">
    <xf numFmtId="0" fontId="0" fillId="0" borderId="0" xfId="0"/>
    <xf numFmtId="0" fontId="0" fillId="2" borderId="0" xfId="0" applyFill="1"/>
    <xf numFmtId="0" fontId="0" fillId="2" borderId="0" xfId="0" applyFill="1" applyProtection="1">
      <protection locked="0"/>
    </xf>
    <xf numFmtId="0" fontId="5" fillId="2" borderId="0" xfId="0" applyFont="1" applyFill="1"/>
    <xf numFmtId="0" fontId="2" fillId="2" borderId="1" xfId="0" applyFont="1" applyFill="1" applyBorder="1"/>
    <xf numFmtId="0" fontId="0" fillId="2" borderId="1" xfId="0" applyFill="1" applyBorder="1"/>
    <xf numFmtId="0" fontId="1" fillId="2" borderId="0" xfId="0" applyFont="1" applyFill="1"/>
    <xf numFmtId="0" fontId="2" fillId="2" borderId="0" xfId="0" applyFont="1" applyFill="1"/>
    <xf numFmtId="0" fontId="7" fillId="2" borderId="0" xfId="0" applyFont="1" applyFill="1"/>
    <xf numFmtId="0" fontId="4" fillId="2" borderId="0" xfId="0" applyFont="1" applyFill="1"/>
    <xf numFmtId="0" fontId="6" fillId="2" borderId="0" xfId="0" applyFont="1" applyFill="1"/>
    <xf numFmtId="1" fontId="0" fillId="2" borderId="5" xfId="0" applyNumberFormat="1" applyFill="1" applyBorder="1" applyProtection="1">
      <protection locked="0"/>
    </xf>
    <xf numFmtId="3" fontId="0" fillId="2" borderId="5" xfId="0" applyNumberFormat="1" applyFill="1" applyBorder="1" applyProtection="1">
      <protection locked="0"/>
    </xf>
    <xf numFmtId="0" fontId="1" fillId="0" borderId="0" xfId="0" applyFont="1"/>
    <xf numFmtId="0" fontId="0" fillId="2" borderId="6" xfId="0" applyFill="1" applyBorder="1"/>
    <xf numFmtId="164" fontId="0" fillId="2" borderId="5" xfId="0" applyNumberFormat="1" applyFill="1" applyBorder="1" applyProtection="1">
      <protection locked="0"/>
    </xf>
    <xf numFmtId="0" fontId="0" fillId="2" borderId="0" xfId="0" applyFill="1" applyBorder="1"/>
    <xf numFmtId="0" fontId="9" fillId="2" borderId="0" xfId="0" applyFont="1" applyFill="1"/>
    <xf numFmtId="0" fontId="0" fillId="2" borderId="7" xfId="0" applyFill="1" applyBorder="1"/>
    <xf numFmtId="0" fontId="0" fillId="2" borderId="0" xfId="0" applyFont="1" applyFill="1"/>
    <xf numFmtId="0" fontId="11" fillId="2" borderId="0" xfId="0" applyFont="1" applyFill="1" applyBorder="1"/>
    <xf numFmtId="0" fontId="11" fillId="2" borderId="0" xfId="0" applyFont="1" applyFill="1" applyBorder="1" applyProtection="1">
      <protection locked="0"/>
    </xf>
    <xf numFmtId="0" fontId="0" fillId="2" borderId="0" xfId="0" applyFill="1" applyBorder="1" applyProtection="1">
      <protection locked="0"/>
    </xf>
    <xf numFmtId="0" fontId="0" fillId="2" borderId="8" xfId="0" applyFill="1" applyBorder="1" applyAlignment="1">
      <alignment horizontal="center"/>
    </xf>
    <xf numFmtId="0" fontId="0" fillId="2" borderId="10" xfId="0" applyFill="1" applyBorder="1"/>
    <xf numFmtId="3" fontId="0" fillId="2" borderId="11" xfId="0" applyNumberFormat="1" applyFill="1" applyBorder="1" applyProtection="1">
      <protection locked="0"/>
    </xf>
    <xf numFmtId="3" fontId="0" fillId="2" borderId="12" xfId="0" applyNumberFormat="1" applyFill="1" applyBorder="1" applyProtection="1">
      <protection locked="0"/>
    </xf>
    <xf numFmtId="3" fontId="0" fillId="2" borderId="13" xfId="0" applyNumberFormat="1" applyFill="1" applyBorder="1" applyProtection="1">
      <protection locked="0"/>
    </xf>
    <xf numFmtId="3" fontId="0" fillId="2" borderId="15" xfId="0" applyNumberFormat="1" applyFill="1" applyBorder="1" applyProtection="1">
      <protection locked="0"/>
    </xf>
    <xf numFmtId="3" fontId="0" fillId="2" borderId="16" xfId="0" applyNumberFormat="1" applyFill="1" applyBorder="1" applyProtection="1">
      <protection locked="0"/>
    </xf>
    <xf numFmtId="3" fontId="0" fillId="2" borderId="17" xfId="0" applyNumberFormat="1" applyFill="1" applyBorder="1" applyProtection="1">
      <protection locked="0"/>
    </xf>
    <xf numFmtId="0" fontId="0" fillId="2" borderId="18" xfId="0" applyFill="1" applyBorder="1"/>
    <xf numFmtId="3" fontId="0" fillId="2" borderId="19" xfId="0" applyNumberFormat="1" applyFill="1" applyBorder="1" applyProtection="1">
      <protection locked="0"/>
    </xf>
    <xf numFmtId="3" fontId="0" fillId="2" borderId="20" xfId="0" applyNumberFormat="1" applyFill="1" applyBorder="1" applyProtection="1">
      <protection locked="0"/>
    </xf>
    <xf numFmtId="3" fontId="0" fillId="2" borderId="21" xfId="0" applyNumberFormat="1" applyFill="1" applyBorder="1" applyProtection="1">
      <protection locked="0"/>
    </xf>
    <xf numFmtId="3" fontId="12" fillId="2" borderId="22" xfId="1" applyNumberFormat="1" applyFont="1" applyFill="1" applyBorder="1" applyProtection="1"/>
    <xf numFmtId="3" fontId="13" fillId="2" borderId="0" xfId="0" applyNumberFormat="1" applyFont="1" applyFill="1"/>
    <xf numFmtId="0" fontId="2" fillId="2" borderId="9" xfId="0" applyFont="1" applyFill="1" applyBorder="1"/>
    <xf numFmtId="3" fontId="12" fillId="2" borderId="16" xfId="1" applyNumberFormat="1" applyFont="1" applyFill="1" applyBorder="1" applyProtection="1"/>
    <xf numFmtId="0" fontId="13" fillId="2" borderId="14" xfId="0" applyFont="1" applyFill="1" applyBorder="1"/>
    <xf numFmtId="4" fontId="12" fillId="2" borderId="16" xfId="1" applyNumberFormat="1" applyFont="1" applyFill="1" applyBorder="1" applyProtection="1"/>
    <xf numFmtId="0" fontId="2" fillId="2" borderId="14" xfId="0" applyFont="1" applyFill="1" applyBorder="1"/>
    <xf numFmtId="3" fontId="12" fillId="2" borderId="23" xfId="1" applyNumberFormat="1" applyFont="1" applyFill="1" applyBorder="1" applyProtection="1"/>
    <xf numFmtId="0" fontId="2" fillId="2" borderId="0" xfId="0" applyFont="1" applyFill="1" applyBorder="1" applyAlignment="1">
      <alignment horizontal="center" vertical="center" textRotation="90" wrapText="1"/>
    </xf>
    <xf numFmtId="0" fontId="2" fillId="2" borderId="24" xfId="0" applyFont="1" applyFill="1" applyBorder="1"/>
    <xf numFmtId="0" fontId="0" fillId="2" borderId="25" xfId="0" applyFill="1" applyBorder="1"/>
    <xf numFmtId="0" fontId="11" fillId="2" borderId="0" xfId="0" applyFont="1" applyFill="1" applyBorder="1" applyAlignment="1">
      <alignment horizontal="right"/>
    </xf>
    <xf numFmtId="166" fontId="13" fillId="2" borderId="26" xfId="0" applyNumberFormat="1" applyFont="1" applyFill="1" applyBorder="1"/>
    <xf numFmtId="166" fontId="13" fillId="2" borderId="27" xfId="0" applyNumberFormat="1" applyFont="1" applyFill="1" applyBorder="1"/>
    <xf numFmtId="165" fontId="12" fillId="2" borderId="16" xfId="1" applyNumberFormat="1" applyFont="1" applyFill="1" applyBorder="1" applyProtection="1"/>
    <xf numFmtId="166" fontId="13" fillId="2" borderId="8" xfId="0" applyNumberFormat="1" applyFont="1" applyFill="1" applyBorder="1"/>
    <xf numFmtId="166" fontId="13" fillId="2" borderId="28" xfId="0" applyNumberFormat="1" applyFont="1" applyFill="1" applyBorder="1"/>
    <xf numFmtId="3" fontId="0" fillId="2" borderId="29" xfId="0" applyNumberFormat="1" applyFill="1" applyBorder="1" applyProtection="1">
      <protection locked="0"/>
    </xf>
    <xf numFmtId="3" fontId="0" fillId="2" borderId="30" xfId="0" applyNumberFormat="1" applyFill="1" applyBorder="1" applyProtection="1">
      <protection locked="0"/>
    </xf>
    <xf numFmtId="3" fontId="0" fillId="2" borderId="31" xfId="0" applyNumberFormat="1" applyFill="1" applyBorder="1" applyProtection="1">
      <protection locked="0"/>
    </xf>
    <xf numFmtId="165" fontId="12" fillId="2" borderId="22" xfId="1" applyNumberFormat="1" applyFont="1" applyFill="1" applyBorder="1" applyProtection="1"/>
    <xf numFmtId="3" fontId="13" fillId="2" borderId="32" xfId="0" applyNumberFormat="1" applyFont="1" applyFill="1" applyBorder="1"/>
    <xf numFmtId="3" fontId="13" fillId="2" borderId="33" xfId="0" applyNumberFormat="1" applyFont="1" applyFill="1" applyBorder="1"/>
    <xf numFmtId="0" fontId="0" fillId="2" borderId="0" xfId="0" applyFill="1" applyBorder="1" applyAlignment="1"/>
    <xf numFmtId="3" fontId="0" fillId="2" borderId="34" xfId="0" applyNumberFormat="1" applyFill="1" applyBorder="1" applyProtection="1">
      <protection locked="0"/>
    </xf>
    <xf numFmtId="3" fontId="0" fillId="2" borderId="35" xfId="0" applyNumberFormat="1" applyFill="1" applyBorder="1" applyProtection="1">
      <protection locked="0"/>
    </xf>
    <xf numFmtId="3" fontId="0" fillId="2" borderId="36" xfId="0" applyNumberFormat="1" applyFill="1" applyBorder="1" applyProtection="1">
      <protection locked="0"/>
    </xf>
    <xf numFmtId="3" fontId="0" fillId="2" borderId="37" xfId="0" applyNumberFormat="1" applyFill="1" applyBorder="1" applyProtection="1">
      <protection locked="0"/>
    </xf>
    <xf numFmtId="166" fontId="13" fillId="2" borderId="32" xfId="0" applyNumberFormat="1" applyFont="1" applyFill="1" applyBorder="1"/>
    <xf numFmtId="166" fontId="13" fillId="2" borderId="33" xfId="0" applyNumberFormat="1" applyFont="1" applyFill="1" applyBorder="1"/>
    <xf numFmtId="0" fontId="0" fillId="2" borderId="0" xfId="0" applyFill="1" applyProtection="1"/>
    <xf numFmtId="0" fontId="3" fillId="2" borderId="0" xfId="0" applyFont="1" applyFill="1" applyProtection="1"/>
    <xf numFmtId="0" fontId="2" fillId="2" borderId="1" xfId="0" applyFont="1" applyFill="1" applyBorder="1" applyProtection="1"/>
    <xf numFmtId="0" fontId="0" fillId="2" borderId="1" xfId="0" applyFill="1" applyBorder="1" applyProtection="1"/>
    <xf numFmtId="0" fontId="0" fillId="2" borderId="0" xfId="0" applyFill="1" applyBorder="1" applyProtection="1"/>
    <xf numFmtId="0" fontId="2" fillId="2" borderId="0" xfId="0" applyFont="1" applyFill="1" applyBorder="1" applyAlignment="1" applyProtection="1">
      <alignment horizontal="right"/>
    </xf>
    <xf numFmtId="0" fontId="0" fillId="2" borderId="0" xfId="0" applyFill="1" applyBorder="1" applyAlignment="1" applyProtection="1"/>
    <xf numFmtId="0" fontId="0" fillId="2" borderId="38" xfId="0" applyFill="1" applyBorder="1" applyProtection="1"/>
    <xf numFmtId="0" fontId="0" fillId="2" borderId="39" xfId="0" applyFill="1" applyBorder="1" applyProtection="1"/>
    <xf numFmtId="0" fontId="0" fillId="2" borderId="40" xfId="0" applyFill="1" applyBorder="1" applyProtection="1"/>
    <xf numFmtId="0" fontId="0" fillId="2" borderId="0" xfId="0" applyFill="1" applyAlignment="1" applyProtection="1">
      <alignment wrapText="1"/>
    </xf>
    <xf numFmtId="2" fontId="0" fillId="3" borderId="0" xfId="0" applyNumberFormat="1" applyFill="1"/>
    <xf numFmtId="0" fontId="1" fillId="3" borderId="0" xfId="0" applyFont="1" applyFill="1"/>
    <xf numFmtId="0" fontId="0" fillId="3" borderId="0" xfId="0" applyFill="1"/>
    <xf numFmtId="165" fontId="1" fillId="3" borderId="0" xfId="0" applyNumberFormat="1" applyFont="1" applyFill="1"/>
    <xf numFmtId="0" fontId="0" fillId="4" borderId="0" xfId="0" applyFill="1" applyProtection="1"/>
    <xf numFmtId="0" fontId="0" fillId="5" borderId="0" xfId="0" quotePrefix="1" applyFill="1" applyAlignment="1" applyProtection="1">
      <alignment horizontal="left" indent="2"/>
    </xf>
    <xf numFmtId="0" fontId="0" fillId="5" borderId="0" xfId="0" applyFill="1" applyProtection="1"/>
    <xf numFmtId="0" fontId="0" fillId="6" borderId="0" xfId="0" quotePrefix="1" applyFill="1" applyAlignment="1" applyProtection="1">
      <alignment horizontal="left" indent="2"/>
    </xf>
    <xf numFmtId="0" fontId="0" fillId="6" borderId="0" xfId="0" applyFill="1" applyBorder="1" applyAlignment="1" applyProtection="1"/>
    <xf numFmtId="0" fontId="0" fillId="7" borderId="0" xfId="0" quotePrefix="1" applyFill="1" applyAlignment="1" applyProtection="1">
      <alignment horizontal="left" indent="2"/>
    </xf>
    <xf numFmtId="0" fontId="0" fillId="7" borderId="0" xfId="0" applyFill="1" applyProtection="1"/>
    <xf numFmtId="0" fontId="0" fillId="8" borderId="0" xfId="0" quotePrefix="1" applyFill="1" applyAlignment="1" applyProtection="1">
      <alignment horizontal="left" indent="2"/>
    </xf>
    <xf numFmtId="0" fontId="0" fillId="8" borderId="0" xfId="0" applyFill="1" applyProtection="1"/>
    <xf numFmtId="0" fontId="2" fillId="4" borderId="0" xfId="0" quotePrefix="1" applyFont="1" applyFill="1" applyAlignment="1" applyProtection="1">
      <alignment horizontal="left" indent="2"/>
    </xf>
    <xf numFmtId="0" fontId="0" fillId="2" borderId="8" xfId="0" applyFill="1" applyBorder="1" applyAlignment="1">
      <alignment horizontal="center" wrapText="1"/>
    </xf>
    <xf numFmtId="166" fontId="0" fillId="2" borderId="30" xfId="0" applyNumberFormat="1" applyFill="1" applyBorder="1" applyProtection="1">
      <protection locked="0"/>
    </xf>
    <xf numFmtId="0" fontId="2" fillId="2" borderId="0" xfId="0" applyFont="1" applyFill="1" applyBorder="1" applyAlignment="1">
      <alignment vertical="center" textRotation="90"/>
    </xf>
    <xf numFmtId="3" fontId="13" fillId="2" borderId="0" xfId="0" applyNumberFormat="1" applyFont="1" applyFill="1" applyBorder="1"/>
    <xf numFmtId="166" fontId="13" fillId="2" borderId="0" xfId="0" applyNumberFormat="1" applyFont="1" applyFill="1" applyBorder="1"/>
    <xf numFmtId="166" fontId="13" fillId="2" borderId="50" xfId="0" applyNumberFormat="1" applyFont="1" applyFill="1" applyBorder="1"/>
    <xf numFmtId="166" fontId="13" fillId="2" borderId="51" xfId="0" applyNumberFormat="1" applyFont="1" applyFill="1" applyBorder="1"/>
    <xf numFmtId="166" fontId="13" fillId="2" borderId="10" xfId="0" applyNumberFormat="1" applyFont="1" applyFill="1" applyBorder="1"/>
    <xf numFmtId="4" fontId="12" fillId="2" borderId="50" xfId="1" applyNumberFormat="1" applyFont="1" applyFill="1" applyBorder="1" applyProtection="1"/>
    <xf numFmtId="0" fontId="17" fillId="2" borderId="0" xfId="0" applyFont="1" applyFill="1" applyBorder="1" applyProtection="1">
      <protection locked="0"/>
    </xf>
    <xf numFmtId="0" fontId="2" fillId="2" borderId="52" xfId="0" applyFont="1" applyFill="1" applyBorder="1"/>
    <xf numFmtId="0" fontId="0" fillId="2" borderId="53" xfId="0" applyFill="1" applyBorder="1"/>
    <xf numFmtId="0" fontId="0" fillId="2" borderId="54" xfId="0" applyFill="1" applyBorder="1"/>
    <xf numFmtId="0" fontId="2" fillId="2" borderId="55" xfId="0" applyFont="1" applyFill="1" applyBorder="1"/>
    <xf numFmtId="3" fontId="0" fillId="2" borderId="0" xfId="0" applyNumberFormat="1" applyFill="1" applyBorder="1"/>
    <xf numFmtId="3" fontId="0" fillId="2" borderId="56" xfId="0" applyNumberFormat="1" applyFill="1" applyBorder="1"/>
    <xf numFmtId="0" fontId="2" fillId="2" borderId="57" xfId="0" applyFont="1" applyFill="1" applyBorder="1"/>
    <xf numFmtId="3" fontId="0" fillId="2" borderId="7" xfId="0" applyNumberFormat="1" applyFill="1" applyBorder="1"/>
    <xf numFmtId="3" fontId="0" fillId="2" borderId="58" xfId="0" applyNumberFormat="1" applyFill="1" applyBorder="1"/>
    <xf numFmtId="0" fontId="9" fillId="2" borderId="46" xfId="0" applyFont="1" applyFill="1" applyBorder="1" applyAlignment="1" applyProtection="1">
      <alignment horizontal="left" vertical="center" wrapText="1"/>
      <protection locked="0"/>
    </xf>
    <xf numFmtId="0" fontId="9" fillId="2" borderId="46" xfId="0" applyFont="1" applyFill="1" applyBorder="1" applyAlignment="1" applyProtection="1">
      <alignment horizontal="left" vertical="center"/>
      <protection locked="0"/>
    </xf>
    <xf numFmtId="0" fontId="0" fillId="2" borderId="0" xfId="0" applyFill="1" applyAlignment="1" applyProtection="1">
      <alignment wrapText="1"/>
    </xf>
    <xf numFmtId="0" fontId="1" fillId="2" borderId="0" xfId="0" applyFont="1" applyFill="1" applyAlignment="1">
      <alignment wrapText="1"/>
    </xf>
    <xf numFmtId="0" fontId="0" fillId="2" borderId="0" xfId="0" applyFill="1" applyAlignment="1">
      <alignment wrapText="1"/>
    </xf>
    <xf numFmtId="0" fontId="0" fillId="2" borderId="41" xfId="0" applyFill="1" applyBorder="1" applyAlignment="1" applyProtection="1">
      <alignment wrapText="1"/>
    </xf>
    <xf numFmtId="0" fontId="0" fillId="2" borderId="0" xfId="0" applyFill="1" applyBorder="1" applyAlignment="1" applyProtection="1">
      <alignment wrapText="1"/>
    </xf>
    <xf numFmtId="0" fontId="0" fillId="2" borderId="42" xfId="0" applyFill="1" applyBorder="1" applyAlignment="1" applyProtection="1">
      <alignment wrapText="1"/>
    </xf>
    <xf numFmtId="0" fontId="0" fillId="2" borderId="43" xfId="0" applyFill="1" applyBorder="1" applyAlignment="1" applyProtection="1">
      <alignment wrapText="1"/>
    </xf>
    <xf numFmtId="0" fontId="0" fillId="2" borderId="44" xfId="0" applyFill="1" applyBorder="1" applyAlignment="1" applyProtection="1">
      <alignment wrapText="1"/>
    </xf>
    <xf numFmtId="0" fontId="0" fillId="2" borderId="45" xfId="0" applyFill="1" applyBorder="1" applyAlignment="1" applyProtection="1">
      <alignment wrapText="1"/>
    </xf>
    <xf numFmtId="0" fontId="9" fillId="2" borderId="0" xfId="0" applyFont="1" applyFill="1" applyBorder="1" applyAlignment="1">
      <alignment horizontal="center" vertical="center" textRotation="90"/>
    </xf>
    <xf numFmtId="0" fontId="0" fillId="2" borderId="0" xfId="0" applyFill="1" applyAlignment="1"/>
    <xf numFmtId="164" fontId="0" fillId="2" borderId="2" xfId="0" applyNumberFormat="1" applyFill="1" applyBorder="1" applyAlignment="1" applyProtection="1">
      <protection locked="0"/>
    </xf>
    <xf numFmtId="164" fontId="0" fillId="2" borderId="3" xfId="0" applyNumberFormat="1" applyFill="1" applyBorder="1" applyAlignment="1" applyProtection="1">
      <protection locked="0"/>
    </xf>
    <xf numFmtId="164" fontId="0" fillId="2" borderId="4" xfId="0" applyNumberFormat="1" applyFill="1" applyBorder="1" applyAlignment="1" applyProtection="1">
      <protection locked="0"/>
    </xf>
    <xf numFmtId="0" fontId="2" fillId="2" borderId="9" xfId="0" applyFont="1" applyFill="1" applyBorder="1" applyAlignment="1">
      <alignment horizontal="center" vertical="center" textRotation="90" wrapText="1"/>
    </xf>
    <xf numFmtId="0" fontId="2" fillId="2" borderId="14" xfId="0" applyFont="1" applyFill="1" applyBorder="1" applyAlignment="1">
      <alignment horizontal="center" vertical="center" textRotation="90" wrapText="1"/>
    </xf>
    <xf numFmtId="0" fontId="14" fillId="2" borderId="0" xfId="0" applyFont="1" applyFill="1" applyBorder="1" applyAlignment="1">
      <alignment horizontal="center" vertical="center" textRotation="90" wrapText="1"/>
    </xf>
    <xf numFmtId="0" fontId="9" fillId="2" borderId="0" xfId="0" applyFont="1" applyFill="1" applyBorder="1" applyAlignment="1" applyProtection="1">
      <alignment horizontal="left" vertical="center" wrapText="1"/>
      <protection locked="0"/>
    </xf>
    <xf numFmtId="0" fontId="10" fillId="2" borderId="0" xfId="0" applyFont="1" applyFill="1" applyAlignment="1">
      <alignment wrapText="1"/>
    </xf>
    <xf numFmtId="0" fontId="2" fillId="2" borderId="0" xfId="0" applyFont="1" applyFill="1" applyBorder="1" applyAlignment="1" applyProtection="1">
      <alignment horizontal="left" vertical="center" wrapText="1"/>
      <protection locked="0"/>
    </xf>
    <xf numFmtId="0" fontId="1" fillId="2" borderId="0" xfId="0" applyFont="1" applyFill="1" applyAlignment="1"/>
    <xf numFmtId="0" fontId="2" fillId="2" borderId="9" xfId="0" applyFont="1" applyFill="1" applyBorder="1" applyAlignment="1">
      <alignment horizontal="center" vertical="center" textRotation="90"/>
    </xf>
    <xf numFmtId="0" fontId="0" fillId="2" borderId="14" xfId="0" applyFill="1" applyBorder="1" applyAlignment="1"/>
    <xf numFmtId="0" fontId="0" fillId="2" borderId="24" xfId="0" applyFill="1" applyBorder="1" applyAlignment="1"/>
    <xf numFmtId="0" fontId="2" fillId="2" borderId="46" xfId="0" applyFont="1" applyFill="1" applyBorder="1" applyAlignment="1" applyProtection="1">
      <alignment horizontal="left" vertical="center" wrapText="1"/>
      <protection locked="0"/>
    </xf>
    <xf numFmtId="0" fontId="2" fillId="2" borderId="47" xfId="0" applyFont="1" applyFill="1" applyBorder="1" applyAlignment="1">
      <alignment horizontal="center" vertical="center" textRotation="90"/>
    </xf>
    <xf numFmtId="0" fontId="2" fillId="2" borderId="48" xfId="0" applyFont="1" applyFill="1" applyBorder="1" applyAlignment="1">
      <alignment horizontal="center" vertical="center" textRotation="90"/>
    </xf>
    <xf numFmtId="0" fontId="2" fillId="2" borderId="49" xfId="0" applyFont="1" applyFill="1" applyBorder="1" applyAlignment="1">
      <alignment horizontal="center" vertical="center" textRotation="90"/>
    </xf>
    <xf numFmtId="0" fontId="9" fillId="2" borderId="46" xfId="0" applyFont="1" applyFill="1" applyBorder="1" applyAlignment="1" applyProtection="1">
      <alignment horizontal="center" vertical="center" wrapText="1"/>
      <protection locked="0"/>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FKI_mit%20vormaliger%20AIP%20Berechn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eitsplätze"/>
      <sheetName val="NKA"/>
      <sheetName val="AP aus Drittmittel"/>
    </sheetNames>
    <sheetDataSet>
      <sheetData sheetId="0"/>
      <sheetData sheetId="1"/>
      <sheetData sheetId="2"/>
    </sheetDataSet>
  </externalBook>
</externalLink>
</file>

<file path=xl/theme/theme1.xml><?xml version="1.0" encoding="utf-8"?>
<a:theme xmlns:a="http://schemas.openxmlformats.org/drawingml/2006/main" name="Larissa">
  <a:themeElements>
    <a:clrScheme name="Elementar">
      <a:dk1>
        <a:sysClr val="windowText" lastClr="000000"/>
      </a:dk1>
      <a:lt1>
        <a:sysClr val="window" lastClr="FFFFFF"/>
      </a:lt1>
      <a:dk2>
        <a:srgbClr val="242852"/>
      </a:dk2>
      <a:lt2>
        <a:srgbClr val="ACCBF9"/>
      </a:lt2>
      <a:accent1>
        <a:srgbClr val="629DD1"/>
      </a:accent1>
      <a:accent2>
        <a:srgbClr val="297FD5"/>
      </a:accent2>
      <a:accent3>
        <a:srgbClr val="7F8FA9"/>
      </a:accent3>
      <a:accent4>
        <a:srgbClr val="4A66AC"/>
      </a:accent4>
      <a:accent5>
        <a:srgbClr val="5AA2AE"/>
      </a:accent5>
      <a:accent6>
        <a:srgbClr val="9D90A0"/>
      </a:accent6>
      <a:hlink>
        <a:srgbClr val="9454C3"/>
      </a:hlink>
      <a:folHlink>
        <a:srgbClr val="3EBBF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02">
    <tabColor rgb="FFFFFF00"/>
  </sheetPr>
  <dimension ref="A4:W440"/>
  <sheetViews>
    <sheetView zoomScaleNormal="100" workbookViewId="0">
      <pane ySplit="5" topLeftCell="A6" activePane="bottomLeft" state="frozen"/>
      <selection activeCell="F33" sqref="F33"/>
      <selection pane="bottomLeft" activeCell="A4" sqref="A4"/>
    </sheetView>
  </sheetViews>
  <sheetFormatPr baseColWidth="10" defaultRowHeight="12.75" x14ac:dyDescent="0.2"/>
  <cols>
    <col min="1" max="1" width="11.42578125" style="65"/>
    <col min="2" max="2" width="4.7109375" style="65" customWidth="1"/>
    <col min="3" max="3" width="5.7109375" style="65" customWidth="1"/>
    <col min="4" max="13" width="11.42578125" style="65"/>
    <col min="14" max="23" width="4" style="65" customWidth="1"/>
    <col min="24" max="38" width="29.7109375" style="65" customWidth="1"/>
    <col min="39" max="40" width="11.42578125" style="65"/>
    <col min="41" max="41" width="34.7109375" style="65" customWidth="1"/>
    <col min="42" max="42" width="28.42578125" style="65" customWidth="1"/>
    <col min="43" max="43" width="31" style="65" customWidth="1"/>
    <col min="44" max="44" width="31.28515625" style="65" customWidth="1"/>
    <col min="45" max="45" width="32.7109375" style="65" customWidth="1"/>
    <col min="46" max="46" width="36.140625" style="65" customWidth="1"/>
    <col min="47" max="16384" width="11.42578125" style="65"/>
  </cols>
  <sheetData>
    <row r="4" spans="1:23" ht="23.25" x14ac:dyDescent="0.35">
      <c r="A4" s="65" t="str">
        <f>'Allgemeine Parameter'!A4</f>
        <v>Version: 10/2015</v>
      </c>
      <c r="E4" s="66" t="s">
        <v>113</v>
      </c>
    </row>
    <row r="6" spans="1:23" x14ac:dyDescent="0.2">
      <c r="A6" s="2"/>
    </row>
    <row r="9" spans="1:23" ht="13.5" thickBot="1" x14ac:dyDescent="0.25">
      <c r="C9" s="67" t="s">
        <v>114</v>
      </c>
      <c r="D9" s="68"/>
      <c r="E9" s="68"/>
      <c r="F9" s="68"/>
      <c r="G9" s="68"/>
      <c r="H9" s="68"/>
      <c r="I9" s="68"/>
      <c r="J9" s="68"/>
      <c r="K9" s="68"/>
      <c r="L9" s="68"/>
      <c r="M9" s="68"/>
    </row>
    <row r="12" spans="1:23" x14ac:dyDescent="0.2">
      <c r="C12" s="111" t="s">
        <v>256</v>
      </c>
      <c r="D12" s="111"/>
      <c r="E12" s="111"/>
      <c r="F12" s="111"/>
      <c r="G12" s="111"/>
      <c r="H12" s="111"/>
      <c r="I12" s="111"/>
      <c r="J12" s="111"/>
      <c r="K12" s="111"/>
      <c r="L12" s="111"/>
      <c r="M12" s="111"/>
    </row>
    <row r="13" spans="1:23" x14ac:dyDescent="0.2">
      <c r="C13" s="111"/>
      <c r="D13" s="111"/>
      <c r="E13" s="111"/>
      <c r="F13" s="111"/>
      <c r="G13" s="111"/>
      <c r="H13" s="111"/>
      <c r="I13" s="111"/>
      <c r="J13" s="111"/>
      <c r="K13" s="111"/>
      <c r="L13" s="111"/>
      <c r="M13" s="111"/>
    </row>
    <row r="14" spans="1:23" x14ac:dyDescent="0.2">
      <c r="A14" s="69"/>
      <c r="B14" s="69"/>
      <c r="C14" s="69" t="s">
        <v>255</v>
      </c>
      <c r="D14" s="69"/>
      <c r="E14" s="69"/>
      <c r="F14" s="69"/>
      <c r="G14" s="69"/>
      <c r="H14" s="69"/>
      <c r="I14" s="69"/>
      <c r="J14" s="69"/>
      <c r="K14" s="69"/>
      <c r="L14" s="69"/>
      <c r="M14" s="69"/>
      <c r="N14" s="69"/>
      <c r="O14" s="69"/>
      <c r="P14" s="69"/>
      <c r="Q14" s="69"/>
      <c r="R14" s="69"/>
      <c r="S14" s="69"/>
      <c r="T14" s="69"/>
      <c r="U14" s="69"/>
      <c r="V14" s="69"/>
      <c r="W14" s="69"/>
    </row>
    <row r="15" spans="1:23" x14ac:dyDescent="0.2">
      <c r="A15" s="69"/>
      <c r="B15" s="69"/>
      <c r="C15" s="69"/>
      <c r="D15" s="69"/>
      <c r="E15" s="69"/>
      <c r="F15" s="69"/>
      <c r="G15" s="69"/>
      <c r="H15" s="69"/>
      <c r="I15" s="69"/>
      <c r="J15" s="69"/>
      <c r="K15" s="69"/>
      <c r="L15" s="69"/>
      <c r="M15" s="69"/>
      <c r="N15" s="69"/>
      <c r="O15" s="69"/>
      <c r="P15" s="69"/>
      <c r="Q15" s="69"/>
      <c r="R15" s="69"/>
      <c r="S15" s="69"/>
      <c r="T15" s="69"/>
      <c r="U15" s="69"/>
      <c r="V15" s="69"/>
      <c r="W15" s="69"/>
    </row>
    <row r="16" spans="1:23" ht="13.5" thickBot="1" x14ac:dyDescent="0.25">
      <c r="A16" s="69"/>
      <c r="B16" s="70" t="s">
        <v>115</v>
      </c>
      <c r="C16" s="67" t="s">
        <v>111</v>
      </c>
      <c r="D16" s="67"/>
      <c r="E16" s="67"/>
      <c r="F16" s="67"/>
      <c r="G16" s="67"/>
      <c r="H16" s="67"/>
      <c r="I16" s="67"/>
      <c r="J16" s="67"/>
      <c r="K16" s="67"/>
      <c r="L16" s="67"/>
      <c r="M16" s="67"/>
      <c r="N16" s="69"/>
      <c r="O16" s="69"/>
      <c r="P16" s="69"/>
      <c r="Q16" s="69"/>
      <c r="R16" s="69"/>
      <c r="S16" s="69"/>
      <c r="T16" s="69"/>
      <c r="U16" s="69"/>
      <c r="V16" s="69"/>
      <c r="W16" s="69"/>
    </row>
    <row r="17" spans="1:23" x14ac:dyDescent="0.2">
      <c r="A17" s="69"/>
      <c r="D17" s="69"/>
      <c r="E17" s="69"/>
      <c r="F17" s="69"/>
      <c r="G17" s="69"/>
      <c r="H17" s="69"/>
      <c r="I17" s="69"/>
      <c r="J17" s="69"/>
      <c r="K17" s="69"/>
      <c r="L17" s="69"/>
      <c r="M17" s="69"/>
      <c r="N17" s="69"/>
      <c r="O17" s="69"/>
      <c r="P17" s="69"/>
      <c r="Q17" s="69"/>
      <c r="R17" s="69"/>
      <c r="S17" s="69"/>
      <c r="T17" s="69"/>
      <c r="U17" s="69"/>
      <c r="V17" s="69"/>
      <c r="W17" s="69"/>
    </row>
    <row r="18" spans="1:23" x14ac:dyDescent="0.2">
      <c r="A18" s="69"/>
      <c r="C18" s="111" t="s">
        <v>257</v>
      </c>
      <c r="D18" s="111"/>
      <c r="E18" s="111"/>
      <c r="F18" s="111"/>
      <c r="G18" s="111"/>
      <c r="H18" s="111"/>
      <c r="I18" s="111"/>
      <c r="J18" s="111"/>
      <c r="K18" s="111"/>
      <c r="L18" s="111"/>
      <c r="M18" s="111"/>
      <c r="N18" s="69"/>
      <c r="O18" s="69"/>
      <c r="P18" s="69"/>
      <c r="Q18" s="69"/>
      <c r="R18" s="69"/>
      <c r="S18" s="69"/>
      <c r="T18" s="69"/>
      <c r="U18" s="69"/>
      <c r="V18" s="69"/>
      <c r="W18" s="69"/>
    </row>
    <row r="19" spans="1:23" x14ac:dyDescent="0.2">
      <c r="A19" s="69"/>
      <c r="C19" s="111"/>
      <c r="D19" s="111"/>
      <c r="E19" s="111"/>
      <c r="F19" s="111"/>
      <c r="G19" s="111"/>
      <c r="H19" s="111"/>
      <c r="I19" s="111"/>
      <c r="J19" s="111"/>
      <c r="K19" s="111"/>
      <c r="L19" s="111"/>
      <c r="M19" s="111"/>
      <c r="N19" s="69"/>
      <c r="O19" s="69"/>
      <c r="P19" s="69"/>
      <c r="Q19" s="69"/>
      <c r="R19" s="69"/>
      <c r="S19" s="69"/>
      <c r="T19" s="69"/>
      <c r="U19" s="69"/>
      <c r="V19" s="69"/>
      <c r="W19" s="69"/>
    </row>
    <row r="20" spans="1:23" x14ac:dyDescent="0.2">
      <c r="A20" s="69"/>
      <c r="C20" s="111" t="s">
        <v>266</v>
      </c>
      <c r="D20" s="111"/>
      <c r="E20" s="111"/>
      <c r="F20" s="111"/>
      <c r="G20" s="111"/>
      <c r="H20" s="111"/>
      <c r="I20" s="111"/>
      <c r="J20" s="111"/>
      <c r="K20" s="111"/>
      <c r="L20" s="111"/>
      <c r="M20" s="111"/>
      <c r="N20" s="69"/>
      <c r="O20" s="69"/>
      <c r="P20" s="69"/>
      <c r="Q20" s="69"/>
      <c r="R20" s="69"/>
      <c r="S20" s="69"/>
      <c r="T20" s="69"/>
      <c r="U20" s="69"/>
      <c r="V20" s="69"/>
      <c r="W20" s="69"/>
    </row>
    <row r="21" spans="1:23" ht="13.5" customHeight="1" x14ac:dyDescent="0.2">
      <c r="A21" s="69"/>
      <c r="C21" s="111"/>
      <c r="D21" s="111"/>
      <c r="E21" s="111"/>
      <c r="F21" s="111"/>
      <c r="G21" s="111"/>
      <c r="H21" s="111"/>
      <c r="I21" s="111"/>
      <c r="J21" s="111"/>
      <c r="K21" s="111"/>
      <c r="L21" s="111"/>
      <c r="M21" s="111"/>
      <c r="N21" s="69"/>
      <c r="O21" s="69"/>
      <c r="P21" s="69"/>
      <c r="Q21" s="69"/>
      <c r="R21" s="69"/>
      <c r="S21" s="69"/>
      <c r="T21" s="69"/>
      <c r="U21" s="69"/>
      <c r="V21" s="69"/>
      <c r="W21" s="69"/>
    </row>
    <row r="22" spans="1:23" ht="28.5" customHeight="1" thickBot="1" x14ac:dyDescent="0.25">
      <c r="A22" s="69"/>
      <c r="B22" s="70" t="s">
        <v>116</v>
      </c>
      <c r="C22" s="67" t="s">
        <v>112</v>
      </c>
      <c r="D22" s="67"/>
      <c r="E22" s="67"/>
      <c r="F22" s="67"/>
      <c r="G22" s="67"/>
      <c r="H22" s="67"/>
      <c r="I22" s="67"/>
      <c r="J22" s="67"/>
      <c r="K22" s="67"/>
      <c r="L22" s="67"/>
      <c r="M22" s="67"/>
      <c r="N22" s="69"/>
      <c r="O22" s="69"/>
      <c r="P22" s="69"/>
      <c r="Q22" s="69"/>
      <c r="R22" s="69"/>
      <c r="S22" s="69"/>
      <c r="T22" s="69"/>
      <c r="U22" s="69"/>
      <c r="V22" s="69"/>
      <c r="W22" s="69"/>
    </row>
    <row r="23" spans="1:23" x14ac:dyDescent="0.2">
      <c r="A23" s="69"/>
      <c r="C23" s="111" t="s">
        <v>263</v>
      </c>
      <c r="D23" s="111"/>
      <c r="E23" s="111"/>
      <c r="F23" s="111"/>
      <c r="G23" s="111"/>
      <c r="H23" s="111"/>
      <c r="I23" s="111"/>
      <c r="J23" s="111"/>
      <c r="K23" s="111"/>
      <c r="L23" s="111"/>
      <c r="M23" s="111"/>
      <c r="N23" s="69"/>
      <c r="O23" s="69"/>
      <c r="P23" s="69"/>
      <c r="Q23" s="69"/>
      <c r="R23" s="69"/>
      <c r="S23" s="69"/>
      <c r="T23" s="69"/>
      <c r="U23" s="69"/>
      <c r="V23" s="69"/>
      <c r="W23" s="69"/>
    </row>
    <row r="24" spans="1:23" x14ac:dyDescent="0.2">
      <c r="A24" s="69"/>
      <c r="C24" s="111" t="s">
        <v>117</v>
      </c>
      <c r="D24" s="111"/>
      <c r="E24" s="111"/>
      <c r="F24" s="111"/>
      <c r="G24" s="111"/>
      <c r="H24" s="111"/>
      <c r="I24" s="111"/>
      <c r="J24" s="111"/>
      <c r="K24" s="111"/>
      <c r="L24" s="111"/>
      <c r="M24" s="111"/>
      <c r="N24" s="69"/>
      <c r="O24" s="69"/>
      <c r="P24" s="69"/>
      <c r="Q24" s="69"/>
      <c r="R24" s="69"/>
      <c r="S24" s="69"/>
      <c r="T24" s="69"/>
      <c r="U24" s="69"/>
      <c r="V24" s="69"/>
      <c r="W24" s="69"/>
    </row>
    <row r="25" spans="1:23" x14ac:dyDescent="0.2">
      <c r="A25" s="69"/>
      <c r="C25" s="87" t="s">
        <v>264</v>
      </c>
      <c r="D25" s="88"/>
      <c r="E25" s="88"/>
      <c r="F25" s="88"/>
      <c r="G25" s="88"/>
      <c r="I25" s="75"/>
      <c r="J25" s="75"/>
      <c r="K25" s="75"/>
      <c r="L25" s="75"/>
      <c r="M25" s="75"/>
      <c r="N25" s="69"/>
      <c r="O25" s="69"/>
      <c r="P25" s="69"/>
      <c r="Q25" s="69"/>
      <c r="R25" s="69"/>
      <c r="S25" s="69"/>
      <c r="T25" s="69"/>
      <c r="U25" s="69"/>
      <c r="V25" s="69"/>
      <c r="W25" s="69"/>
    </row>
    <row r="26" spans="1:23" x14ac:dyDescent="0.2">
      <c r="A26" s="69"/>
      <c r="C26" s="83" t="s">
        <v>258</v>
      </c>
      <c r="D26" s="84"/>
      <c r="E26" s="84"/>
      <c r="F26" s="69"/>
      <c r="G26" s="69"/>
      <c r="H26" s="69"/>
      <c r="I26" s="69"/>
      <c r="J26" s="69"/>
      <c r="K26" s="69"/>
      <c r="L26" s="69"/>
      <c r="M26" s="69"/>
      <c r="N26" s="69"/>
      <c r="O26" s="69"/>
      <c r="P26" s="69"/>
      <c r="Q26" s="69"/>
      <c r="R26" s="69"/>
      <c r="S26" s="69"/>
      <c r="T26" s="69"/>
      <c r="U26" s="69"/>
      <c r="V26" s="69"/>
      <c r="W26" s="69"/>
    </row>
    <row r="27" spans="1:23" x14ac:dyDescent="0.2">
      <c r="A27" s="69"/>
      <c r="C27" s="81" t="s">
        <v>259</v>
      </c>
      <c r="D27" s="82"/>
      <c r="E27" s="82"/>
      <c r="F27" s="82"/>
      <c r="K27" s="69"/>
      <c r="L27" s="69"/>
      <c r="M27" s="69"/>
      <c r="N27" s="69"/>
      <c r="O27" s="69"/>
      <c r="P27" s="69"/>
      <c r="Q27" s="69"/>
      <c r="R27" s="69"/>
      <c r="S27" s="69"/>
      <c r="T27" s="69"/>
      <c r="U27" s="69"/>
      <c r="V27" s="69"/>
      <c r="W27" s="69"/>
    </row>
    <row r="28" spans="1:23" x14ac:dyDescent="0.2">
      <c r="A28" s="69"/>
      <c r="C28" s="85" t="s">
        <v>260</v>
      </c>
      <c r="D28" s="86"/>
      <c r="E28" s="86"/>
      <c r="N28" s="69"/>
      <c r="O28" s="69"/>
      <c r="P28" s="69"/>
      <c r="Q28" s="69"/>
      <c r="R28" s="69"/>
      <c r="S28" s="69"/>
      <c r="T28" s="69"/>
      <c r="U28" s="69"/>
      <c r="V28" s="69"/>
      <c r="W28" s="69"/>
    </row>
    <row r="29" spans="1:23" x14ac:dyDescent="0.2">
      <c r="A29" s="69"/>
      <c r="C29" s="89" t="s">
        <v>268</v>
      </c>
      <c r="D29" s="80"/>
      <c r="E29" s="80"/>
      <c r="K29" s="69"/>
      <c r="L29" s="69"/>
      <c r="M29" s="69"/>
      <c r="N29" s="69"/>
      <c r="O29" s="69"/>
      <c r="P29" s="69"/>
      <c r="Q29" s="69"/>
      <c r="R29" s="69"/>
      <c r="S29" s="69"/>
      <c r="T29" s="69"/>
      <c r="U29" s="69"/>
      <c r="V29" s="69"/>
      <c r="W29" s="69"/>
    </row>
    <row r="31" spans="1:23" x14ac:dyDescent="0.2">
      <c r="A31" s="69"/>
      <c r="C31" s="65" t="s">
        <v>261</v>
      </c>
      <c r="N31" s="69"/>
      <c r="O31" s="69"/>
      <c r="P31" s="69"/>
      <c r="Q31" s="69"/>
      <c r="R31" s="69"/>
      <c r="S31" s="69"/>
      <c r="T31" s="69"/>
      <c r="U31" s="69"/>
      <c r="V31" s="69"/>
      <c r="W31" s="69"/>
    </row>
    <row r="32" spans="1:23" x14ac:dyDescent="0.2">
      <c r="A32" s="69"/>
      <c r="C32" s="111" t="s">
        <v>262</v>
      </c>
      <c r="D32" s="111"/>
      <c r="E32" s="111"/>
      <c r="F32" s="111"/>
      <c r="G32" s="111"/>
      <c r="H32" s="111"/>
      <c r="I32" s="111"/>
      <c r="J32" s="111"/>
      <c r="K32" s="111"/>
      <c r="L32" s="111"/>
      <c r="M32" s="111"/>
      <c r="N32" s="69"/>
      <c r="O32" s="69"/>
      <c r="P32" s="69"/>
      <c r="Q32" s="69"/>
      <c r="R32" s="69"/>
      <c r="S32" s="69"/>
      <c r="T32" s="69"/>
      <c r="U32" s="69"/>
      <c r="V32" s="69"/>
      <c r="W32" s="69"/>
    </row>
    <row r="33" spans="1:23" x14ac:dyDescent="0.2">
      <c r="A33" s="69"/>
      <c r="C33" s="111"/>
      <c r="D33" s="111"/>
      <c r="E33" s="111"/>
      <c r="F33" s="111"/>
      <c r="G33" s="111"/>
      <c r="H33" s="111"/>
      <c r="I33" s="111"/>
      <c r="J33" s="111"/>
      <c r="K33" s="111"/>
      <c r="L33" s="111"/>
      <c r="M33" s="111"/>
      <c r="N33" s="69"/>
      <c r="O33" s="69"/>
      <c r="P33" s="69"/>
      <c r="Q33" s="69"/>
      <c r="R33" s="69"/>
      <c r="S33" s="69"/>
      <c r="T33" s="69"/>
      <c r="U33" s="69"/>
      <c r="V33" s="69"/>
      <c r="W33" s="69"/>
    </row>
    <row r="34" spans="1:23" x14ac:dyDescent="0.2">
      <c r="A34" s="69"/>
      <c r="N34" s="69"/>
      <c r="O34" s="69"/>
      <c r="P34" s="69"/>
      <c r="Q34" s="69"/>
      <c r="R34" s="69"/>
      <c r="S34" s="69"/>
      <c r="T34" s="69"/>
      <c r="U34" s="69"/>
      <c r="V34" s="69"/>
      <c r="W34" s="69"/>
    </row>
    <row r="35" spans="1:23" ht="13.5" thickBot="1" x14ac:dyDescent="0.25">
      <c r="B35" s="70" t="s">
        <v>118</v>
      </c>
      <c r="C35" s="67" t="s">
        <v>119</v>
      </c>
      <c r="D35" s="67"/>
      <c r="E35" s="67"/>
      <c r="F35" s="67"/>
      <c r="G35" s="67"/>
      <c r="H35" s="67"/>
      <c r="I35" s="67"/>
      <c r="J35" s="67"/>
      <c r="K35" s="67"/>
      <c r="L35" s="67"/>
      <c r="M35" s="67"/>
    </row>
    <row r="37" spans="1:23" x14ac:dyDescent="0.2">
      <c r="C37" s="65" t="s">
        <v>120</v>
      </c>
    </row>
    <row r="38" spans="1:23" x14ac:dyDescent="0.2">
      <c r="C38" s="65" t="s">
        <v>121</v>
      </c>
    </row>
    <row r="40" spans="1:23" ht="13.5" thickBot="1" x14ac:dyDescent="0.25">
      <c r="B40" s="70" t="s">
        <v>122</v>
      </c>
      <c r="C40" s="67" t="s">
        <v>123</v>
      </c>
      <c r="D40" s="67"/>
      <c r="E40" s="67"/>
      <c r="F40" s="67"/>
      <c r="G40" s="67"/>
      <c r="H40" s="67"/>
      <c r="I40" s="67"/>
      <c r="J40" s="67"/>
      <c r="K40" s="67"/>
      <c r="L40" s="67"/>
      <c r="M40" s="67"/>
    </row>
    <row r="41" spans="1:23" x14ac:dyDescent="0.2">
      <c r="C41" s="71"/>
      <c r="D41" s="71"/>
      <c r="E41" s="71"/>
      <c r="F41" s="69"/>
      <c r="G41" s="69"/>
      <c r="H41" s="69"/>
      <c r="I41" s="69"/>
      <c r="J41" s="69"/>
      <c r="K41" s="69"/>
      <c r="L41" s="69"/>
      <c r="M41" s="69"/>
    </row>
    <row r="42" spans="1:23" x14ac:dyDescent="0.2">
      <c r="C42" s="111" t="s">
        <v>265</v>
      </c>
      <c r="D42" s="111"/>
      <c r="E42" s="111"/>
      <c r="F42" s="111"/>
      <c r="G42" s="111"/>
      <c r="H42" s="111"/>
      <c r="I42" s="111"/>
      <c r="J42" s="111"/>
      <c r="K42" s="111"/>
      <c r="L42" s="111"/>
      <c r="M42" s="111"/>
    </row>
    <row r="43" spans="1:23" x14ac:dyDescent="0.2">
      <c r="C43" s="111"/>
      <c r="D43" s="111"/>
      <c r="E43" s="111"/>
      <c r="F43" s="111"/>
      <c r="G43" s="111"/>
      <c r="H43" s="111"/>
      <c r="I43" s="111"/>
      <c r="J43" s="111"/>
      <c r="K43" s="111"/>
      <c r="L43" s="111"/>
      <c r="M43" s="111"/>
    </row>
    <row r="44" spans="1:23" x14ac:dyDescent="0.2">
      <c r="C44" s="111"/>
      <c r="D44" s="111"/>
      <c r="E44" s="111"/>
      <c r="F44" s="111"/>
      <c r="G44" s="111"/>
      <c r="H44" s="111"/>
      <c r="I44" s="111"/>
      <c r="J44" s="111"/>
      <c r="K44" s="111"/>
      <c r="L44" s="111"/>
      <c r="M44" s="111"/>
    </row>
    <row r="45" spans="1:23" x14ac:dyDescent="0.2">
      <c r="C45" s="69"/>
      <c r="D45" s="69"/>
      <c r="E45" s="69"/>
      <c r="F45" s="69"/>
      <c r="G45" s="69"/>
      <c r="H45" s="69"/>
      <c r="I45" s="69"/>
      <c r="J45" s="69"/>
      <c r="K45" s="69"/>
      <c r="L45" s="69"/>
      <c r="M45" s="69"/>
    </row>
    <row r="46" spans="1:23" ht="13.5" thickBot="1" x14ac:dyDescent="0.25">
      <c r="B46" s="70" t="s">
        <v>124</v>
      </c>
      <c r="C46" s="67" t="s">
        <v>125</v>
      </c>
      <c r="D46" s="67"/>
      <c r="E46" s="67"/>
      <c r="F46" s="67"/>
      <c r="G46" s="67"/>
      <c r="H46" s="67"/>
      <c r="I46" s="67"/>
      <c r="J46" s="67"/>
      <c r="K46" s="67"/>
      <c r="L46" s="67"/>
      <c r="M46" s="67"/>
    </row>
    <row r="47" spans="1:23" x14ac:dyDescent="0.2">
      <c r="C47" s="69"/>
      <c r="D47" s="69"/>
      <c r="E47" s="69"/>
      <c r="F47" s="69"/>
      <c r="G47" s="69"/>
      <c r="H47" s="69"/>
      <c r="I47" s="69"/>
      <c r="J47" s="69"/>
      <c r="K47" s="69"/>
      <c r="L47" s="69"/>
      <c r="M47" s="69"/>
    </row>
    <row r="48" spans="1:23" x14ac:dyDescent="0.2">
      <c r="C48" s="111" t="s">
        <v>126</v>
      </c>
      <c r="D48" s="111"/>
      <c r="E48" s="111"/>
      <c r="F48" s="111"/>
      <c r="G48" s="111"/>
      <c r="H48" s="111"/>
      <c r="I48" s="111"/>
      <c r="J48" s="111"/>
      <c r="K48" s="111"/>
      <c r="L48" s="111"/>
      <c r="M48" s="111"/>
    </row>
    <row r="49" spans="2:13" x14ac:dyDescent="0.2">
      <c r="C49" s="111"/>
      <c r="D49" s="111"/>
      <c r="E49" s="111"/>
      <c r="F49" s="111"/>
      <c r="G49" s="111"/>
      <c r="H49" s="111"/>
      <c r="I49" s="111"/>
      <c r="J49" s="111"/>
      <c r="K49" s="111"/>
      <c r="L49" s="111"/>
      <c r="M49" s="111"/>
    </row>
    <row r="51" spans="2:13" ht="13.5" thickBot="1" x14ac:dyDescent="0.25">
      <c r="B51" s="70" t="s">
        <v>127</v>
      </c>
      <c r="C51" s="67" t="s">
        <v>128</v>
      </c>
      <c r="D51" s="67"/>
      <c r="E51" s="67"/>
      <c r="F51" s="67"/>
      <c r="G51" s="67"/>
      <c r="H51" s="67"/>
      <c r="I51" s="67"/>
      <c r="J51" s="67"/>
      <c r="K51" s="67"/>
      <c r="L51" s="67"/>
      <c r="M51" s="67"/>
    </row>
    <row r="52" spans="2:13" x14ac:dyDescent="0.2">
      <c r="C52" s="69"/>
      <c r="D52" s="69"/>
      <c r="E52" s="69"/>
      <c r="F52" s="69"/>
      <c r="G52" s="69"/>
      <c r="H52" s="69"/>
      <c r="I52" s="69"/>
      <c r="J52" s="69"/>
      <c r="K52" s="69"/>
      <c r="L52" s="69"/>
      <c r="M52" s="69"/>
    </row>
    <row r="53" spans="2:13" x14ac:dyDescent="0.2">
      <c r="B53" s="69"/>
      <c r="C53" s="111" t="s">
        <v>129</v>
      </c>
      <c r="D53" s="111"/>
      <c r="E53" s="111"/>
      <c r="F53" s="111"/>
      <c r="G53" s="111"/>
      <c r="H53" s="111"/>
      <c r="I53" s="111"/>
      <c r="J53" s="111"/>
      <c r="K53" s="111"/>
      <c r="L53" s="111"/>
      <c r="M53" s="111"/>
    </row>
    <row r="54" spans="2:13" x14ac:dyDescent="0.2">
      <c r="C54" s="111"/>
      <c r="D54" s="111"/>
      <c r="E54" s="111"/>
      <c r="F54" s="111"/>
      <c r="G54" s="111"/>
      <c r="H54" s="111"/>
      <c r="I54" s="111"/>
      <c r="J54" s="111"/>
      <c r="K54" s="111"/>
      <c r="L54" s="111"/>
      <c r="M54" s="111"/>
    </row>
    <row r="56" spans="2:13" ht="13.5" thickBot="1" x14ac:dyDescent="0.25">
      <c r="B56" s="70" t="s">
        <v>130</v>
      </c>
      <c r="C56" s="67" t="s">
        <v>131</v>
      </c>
      <c r="D56" s="67"/>
      <c r="E56" s="67"/>
      <c r="F56" s="67"/>
      <c r="G56" s="67"/>
      <c r="H56" s="67"/>
      <c r="I56" s="67"/>
      <c r="J56" s="67"/>
      <c r="K56" s="67"/>
      <c r="L56" s="67"/>
      <c r="M56" s="67"/>
    </row>
    <row r="57" spans="2:13" x14ac:dyDescent="0.2">
      <c r="B57" s="69"/>
      <c r="C57" s="69"/>
      <c r="D57" s="69"/>
      <c r="E57" s="69"/>
      <c r="F57" s="69"/>
      <c r="G57" s="69"/>
      <c r="H57" s="69"/>
      <c r="I57" s="69"/>
      <c r="J57" s="69"/>
      <c r="K57" s="69"/>
      <c r="L57" s="69"/>
      <c r="M57" s="69"/>
    </row>
    <row r="58" spans="2:13" x14ac:dyDescent="0.2">
      <c r="B58" s="69"/>
      <c r="C58" s="111" t="s">
        <v>132</v>
      </c>
      <c r="D58" s="111"/>
      <c r="E58" s="111"/>
      <c r="F58" s="111"/>
      <c r="G58" s="111"/>
      <c r="H58" s="111"/>
      <c r="I58" s="111"/>
      <c r="J58" s="111"/>
      <c r="K58" s="111"/>
      <c r="L58" s="111"/>
      <c r="M58" s="111"/>
    </row>
    <row r="59" spans="2:13" x14ac:dyDescent="0.2">
      <c r="C59" s="111"/>
      <c r="D59" s="111"/>
      <c r="E59" s="111"/>
      <c r="F59" s="111"/>
      <c r="G59" s="111"/>
      <c r="H59" s="111"/>
      <c r="I59" s="111"/>
      <c r="J59" s="111"/>
      <c r="K59" s="111"/>
      <c r="L59" s="111"/>
      <c r="M59" s="111"/>
    </row>
    <row r="61" spans="2:13" ht="13.5" thickBot="1" x14ac:dyDescent="0.25"/>
    <row r="62" spans="2:13" ht="13.5" thickTop="1" x14ac:dyDescent="0.2">
      <c r="C62" s="72" t="s">
        <v>133</v>
      </c>
      <c r="D62" s="73"/>
      <c r="E62" s="73"/>
      <c r="F62" s="73"/>
      <c r="G62" s="73"/>
      <c r="H62" s="73"/>
      <c r="I62" s="73"/>
      <c r="J62" s="73"/>
      <c r="K62" s="73"/>
      <c r="L62" s="73"/>
      <c r="M62" s="74"/>
    </row>
    <row r="63" spans="2:13" x14ac:dyDescent="0.2">
      <c r="C63" s="114" t="s">
        <v>134</v>
      </c>
      <c r="D63" s="115"/>
      <c r="E63" s="115"/>
      <c r="F63" s="115"/>
      <c r="G63" s="115"/>
      <c r="H63" s="115"/>
      <c r="I63" s="115"/>
      <c r="J63" s="115"/>
      <c r="K63" s="115"/>
      <c r="L63" s="115"/>
      <c r="M63" s="116"/>
    </row>
    <row r="64" spans="2:13" ht="13.5" thickBot="1" x14ac:dyDescent="0.25">
      <c r="C64" s="117"/>
      <c r="D64" s="118"/>
      <c r="E64" s="118"/>
      <c r="F64" s="118"/>
      <c r="G64" s="118"/>
      <c r="H64" s="118"/>
      <c r="I64" s="118"/>
      <c r="J64" s="118"/>
      <c r="K64" s="118"/>
      <c r="L64" s="118"/>
      <c r="M64" s="119"/>
    </row>
    <row r="65" spans="3:13" ht="13.5" thickTop="1" x14ac:dyDescent="0.2"/>
    <row r="68" spans="3:13" ht="13.5" thickBot="1" x14ac:dyDescent="0.25">
      <c r="C68" s="67" t="s">
        <v>267</v>
      </c>
      <c r="D68" s="67"/>
      <c r="E68" s="67"/>
      <c r="F68" s="67"/>
      <c r="G68" s="67"/>
      <c r="H68" s="67"/>
      <c r="I68" s="67"/>
      <c r="J68" s="67"/>
      <c r="K68" s="67"/>
      <c r="L68" s="67"/>
      <c r="M68" s="67"/>
    </row>
    <row r="73" spans="3:13" ht="13.5" thickBot="1" x14ac:dyDescent="0.25">
      <c r="C73" s="67" t="s">
        <v>135</v>
      </c>
      <c r="D73" s="67"/>
      <c r="E73" s="67"/>
      <c r="F73" s="67"/>
      <c r="G73" s="67"/>
      <c r="H73" s="67"/>
      <c r="I73" s="67"/>
      <c r="J73" s="67"/>
      <c r="K73" s="67"/>
      <c r="L73" s="67"/>
      <c r="M73" s="67"/>
    </row>
    <row r="75" spans="3:13" x14ac:dyDescent="0.2">
      <c r="C75" s="6"/>
    </row>
    <row r="76" spans="3:13" x14ac:dyDescent="0.2">
      <c r="C76" s="7" t="s">
        <v>112</v>
      </c>
    </row>
    <row r="77" spans="3:13" x14ac:dyDescent="0.2">
      <c r="C77" s="6" t="s">
        <v>136</v>
      </c>
    </row>
    <row r="78" spans="3:13" x14ac:dyDescent="0.2">
      <c r="C78" s="7" t="s">
        <v>137</v>
      </c>
    </row>
    <row r="79" spans="3:13" x14ac:dyDescent="0.2">
      <c r="C79" s="6" t="s">
        <v>138</v>
      </c>
    </row>
    <row r="80" spans="3:13" x14ac:dyDescent="0.2">
      <c r="C80" s="7" t="s">
        <v>139</v>
      </c>
    </row>
    <row r="81" spans="3:3" x14ac:dyDescent="0.2">
      <c r="C81" s="7" t="s">
        <v>140</v>
      </c>
    </row>
    <row r="82" spans="3:3" x14ac:dyDescent="0.2">
      <c r="C82" s="6" t="s">
        <v>141</v>
      </c>
    </row>
    <row r="83" spans="3:3" x14ac:dyDescent="0.2">
      <c r="C83" s="7" t="s">
        <v>142</v>
      </c>
    </row>
    <row r="84" spans="3:3" x14ac:dyDescent="0.2">
      <c r="C84" s="6" t="s">
        <v>143</v>
      </c>
    </row>
    <row r="85" spans="3:3" x14ac:dyDescent="0.2">
      <c r="C85" s="7" t="s">
        <v>144</v>
      </c>
    </row>
    <row r="86" spans="3:3" x14ac:dyDescent="0.2">
      <c r="C86" s="6" t="s">
        <v>145</v>
      </c>
    </row>
    <row r="87" spans="3:3" x14ac:dyDescent="0.2">
      <c r="C87" s="7" t="s">
        <v>146</v>
      </c>
    </row>
    <row r="88" spans="3:3" x14ac:dyDescent="0.2">
      <c r="C88" s="6" t="s">
        <v>147</v>
      </c>
    </row>
    <row r="89" spans="3:3" x14ac:dyDescent="0.2">
      <c r="C89" s="6"/>
    </row>
    <row r="90" spans="3:3" x14ac:dyDescent="0.2">
      <c r="C90" s="6"/>
    </row>
    <row r="91" spans="3:3" x14ac:dyDescent="0.2">
      <c r="C91" s="6"/>
    </row>
    <row r="92" spans="3:3" x14ac:dyDescent="0.2">
      <c r="C92" s="6"/>
    </row>
    <row r="93" spans="3:3" x14ac:dyDescent="0.2">
      <c r="C93" s="6"/>
    </row>
    <row r="94" spans="3:3" x14ac:dyDescent="0.2">
      <c r="C94" s="6"/>
    </row>
    <row r="95" spans="3:3" x14ac:dyDescent="0.2">
      <c r="C95" s="7" t="s">
        <v>112</v>
      </c>
    </row>
    <row r="96" spans="3:3" x14ac:dyDescent="0.2">
      <c r="C96" s="6" t="s">
        <v>136</v>
      </c>
    </row>
    <row r="97" spans="3:3" x14ac:dyDescent="0.2">
      <c r="C97" s="7" t="s">
        <v>137</v>
      </c>
    </row>
    <row r="98" spans="3:3" x14ac:dyDescent="0.2">
      <c r="C98" s="6" t="s">
        <v>148</v>
      </c>
    </row>
    <row r="99" spans="3:3" x14ac:dyDescent="0.2">
      <c r="C99" s="7" t="s">
        <v>139</v>
      </c>
    </row>
    <row r="100" spans="3:3" x14ac:dyDescent="0.2">
      <c r="C100" s="7" t="s">
        <v>140</v>
      </c>
    </row>
    <row r="101" spans="3:3" x14ac:dyDescent="0.2">
      <c r="C101" s="6" t="s">
        <v>149</v>
      </c>
    </row>
    <row r="102" spans="3:3" x14ac:dyDescent="0.2">
      <c r="C102" s="7" t="s">
        <v>142</v>
      </c>
    </row>
    <row r="103" spans="3:3" x14ac:dyDescent="0.2">
      <c r="C103" s="6" t="s">
        <v>143</v>
      </c>
    </row>
    <row r="104" spans="3:3" x14ac:dyDescent="0.2">
      <c r="C104" s="7" t="s">
        <v>144</v>
      </c>
    </row>
    <row r="105" spans="3:3" x14ac:dyDescent="0.2">
      <c r="C105" s="6" t="s">
        <v>150</v>
      </c>
    </row>
    <row r="106" spans="3:3" x14ac:dyDescent="0.2">
      <c r="C106" s="7" t="s">
        <v>146</v>
      </c>
    </row>
    <row r="107" spans="3:3" x14ac:dyDescent="0.2">
      <c r="C107" s="6" t="s">
        <v>151</v>
      </c>
    </row>
    <row r="108" spans="3:3" x14ac:dyDescent="0.2">
      <c r="C108" s="6"/>
    </row>
    <row r="109" spans="3:3" x14ac:dyDescent="0.2">
      <c r="C109" s="6"/>
    </row>
    <row r="110" spans="3:3" x14ac:dyDescent="0.2">
      <c r="C110" s="6"/>
    </row>
    <row r="111" spans="3:3" x14ac:dyDescent="0.2">
      <c r="C111" s="6"/>
    </row>
    <row r="112" spans="3:3" x14ac:dyDescent="0.2">
      <c r="C112" s="6"/>
    </row>
    <row r="113" spans="3:3" x14ac:dyDescent="0.2">
      <c r="C113" s="6"/>
    </row>
    <row r="114" spans="3:3" x14ac:dyDescent="0.2">
      <c r="C114" s="7" t="s">
        <v>112</v>
      </c>
    </row>
    <row r="115" spans="3:3" x14ac:dyDescent="0.2">
      <c r="C115" s="6" t="s">
        <v>136</v>
      </c>
    </row>
    <row r="116" spans="3:3" x14ac:dyDescent="0.2">
      <c r="C116" s="7" t="s">
        <v>137</v>
      </c>
    </row>
    <row r="117" spans="3:3" x14ac:dyDescent="0.2">
      <c r="C117" s="6" t="s">
        <v>152</v>
      </c>
    </row>
    <row r="118" spans="3:3" x14ac:dyDescent="0.2">
      <c r="C118" s="7" t="s">
        <v>139</v>
      </c>
    </row>
    <row r="119" spans="3:3" x14ac:dyDescent="0.2">
      <c r="C119" s="7" t="s">
        <v>140</v>
      </c>
    </row>
    <row r="120" spans="3:3" x14ac:dyDescent="0.2">
      <c r="C120" s="6" t="s">
        <v>153</v>
      </c>
    </row>
    <row r="121" spans="3:3" x14ac:dyDescent="0.2">
      <c r="C121" s="7" t="s">
        <v>142</v>
      </c>
    </row>
    <row r="122" spans="3:3" x14ac:dyDescent="0.2">
      <c r="C122" s="6" t="s">
        <v>154</v>
      </c>
    </row>
    <row r="123" spans="3:3" x14ac:dyDescent="0.2">
      <c r="C123" s="7" t="s">
        <v>144</v>
      </c>
    </row>
    <row r="124" spans="3:3" x14ac:dyDescent="0.2">
      <c r="C124" s="7" t="s">
        <v>155</v>
      </c>
    </row>
    <row r="125" spans="3:3" x14ac:dyDescent="0.2">
      <c r="C125" s="7" t="s">
        <v>146</v>
      </c>
    </row>
    <row r="126" spans="3:3" x14ac:dyDescent="0.2">
      <c r="C126" s="6"/>
    </row>
    <row r="127" spans="3:3" x14ac:dyDescent="0.2">
      <c r="C127" s="6"/>
    </row>
    <row r="128" spans="3:3" x14ac:dyDescent="0.2">
      <c r="C128" s="6"/>
    </row>
    <row r="129" spans="3:13" x14ac:dyDescent="0.2">
      <c r="C129" s="6"/>
    </row>
    <row r="130" spans="3:13" x14ac:dyDescent="0.2">
      <c r="C130" s="6"/>
    </row>
    <row r="131" spans="3:13" x14ac:dyDescent="0.2">
      <c r="C131" s="6"/>
    </row>
    <row r="132" spans="3:13" x14ac:dyDescent="0.2">
      <c r="C132" s="6"/>
    </row>
    <row r="133" spans="3:13" x14ac:dyDescent="0.2">
      <c r="C133" s="7" t="s">
        <v>112</v>
      </c>
    </row>
    <row r="134" spans="3:13" x14ac:dyDescent="0.2">
      <c r="C134" s="6" t="s">
        <v>136</v>
      </c>
    </row>
    <row r="135" spans="3:13" x14ac:dyDescent="0.2">
      <c r="C135" s="7" t="s">
        <v>137</v>
      </c>
    </row>
    <row r="136" spans="3:13" x14ac:dyDescent="0.2">
      <c r="C136" s="112" t="s">
        <v>156</v>
      </c>
      <c r="D136" s="112"/>
      <c r="E136" s="112"/>
      <c r="F136" s="112"/>
      <c r="G136" s="112"/>
      <c r="H136" s="112"/>
      <c r="I136" s="112"/>
      <c r="J136" s="112"/>
      <c r="K136" s="112"/>
      <c r="L136" s="112"/>
      <c r="M136" s="112"/>
    </row>
    <row r="137" spans="3:13" x14ac:dyDescent="0.2">
      <c r="C137" s="112"/>
      <c r="D137" s="112"/>
      <c r="E137" s="112"/>
      <c r="F137" s="112"/>
      <c r="G137" s="112"/>
      <c r="H137" s="112"/>
      <c r="I137" s="112"/>
      <c r="J137" s="112"/>
      <c r="K137" s="112"/>
      <c r="L137" s="112"/>
      <c r="M137" s="112"/>
    </row>
    <row r="138" spans="3:13" x14ac:dyDescent="0.2">
      <c r="C138" s="7" t="s">
        <v>139</v>
      </c>
    </row>
    <row r="139" spans="3:13" x14ac:dyDescent="0.2">
      <c r="C139" s="7" t="s">
        <v>140</v>
      </c>
    </row>
    <row r="140" spans="3:13" x14ac:dyDescent="0.2">
      <c r="C140" s="6" t="s">
        <v>153</v>
      </c>
    </row>
    <row r="141" spans="3:13" x14ac:dyDescent="0.2">
      <c r="C141" s="7" t="s">
        <v>142</v>
      </c>
    </row>
    <row r="142" spans="3:13" x14ac:dyDescent="0.2">
      <c r="C142" s="6" t="s">
        <v>157</v>
      </c>
    </row>
    <row r="143" spans="3:13" x14ac:dyDescent="0.2">
      <c r="C143" s="6" t="s">
        <v>158</v>
      </c>
    </row>
    <row r="144" spans="3:13" x14ac:dyDescent="0.2">
      <c r="C144" s="6" t="s">
        <v>159</v>
      </c>
    </row>
    <row r="145" spans="3:3" x14ac:dyDescent="0.2">
      <c r="C145" s="7" t="s">
        <v>144</v>
      </c>
    </row>
    <row r="146" spans="3:3" x14ac:dyDescent="0.2">
      <c r="C146" s="6" t="s">
        <v>160</v>
      </c>
    </row>
    <row r="147" spans="3:3" x14ac:dyDescent="0.2">
      <c r="C147" s="6" t="s">
        <v>161</v>
      </c>
    </row>
    <row r="148" spans="3:3" x14ac:dyDescent="0.2">
      <c r="C148" s="6" t="s">
        <v>162</v>
      </c>
    </row>
    <row r="149" spans="3:3" x14ac:dyDescent="0.2">
      <c r="C149" s="6" t="s">
        <v>163</v>
      </c>
    </row>
    <row r="150" spans="3:3" x14ac:dyDescent="0.2">
      <c r="C150" s="6" t="s">
        <v>164</v>
      </c>
    </row>
    <row r="151" spans="3:3" x14ac:dyDescent="0.2">
      <c r="C151" s="6" t="s">
        <v>165</v>
      </c>
    </row>
    <row r="152" spans="3:3" x14ac:dyDescent="0.2">
      <c r="C152" s="6" t="s">
        <v>166</v>
      </c>
    </row>
    <row r="153" spans="3:3" x14ac:dyDescent="0.2">
      <c r="C153" s="7" t="s">
        <v>146</v>
      </c>
    </row>
    <row r="154" spans="3:3" x14ac:dyDescent="0.2">
      <c r="C154" s="6" t="s">
        <v>167</v>
      </c>
    </row>
    <row r="155" spans="3:3" x14ac:dyDescent="0.2">
      <c r="C155" s="6"/>
    </row>
    <row r="156" spans="3:3" x14ac:dyDescent="0.2">
      <c r="C156" s="6"/>
    </row>
    <row r="157" spans="3:3" x14ac:dyDescent="0.2">
      <c r="C157" s="6"/>
    </row>
    <row r="158" spans="3:3" x14ac:dyDescent="0.2">
      <c r="C158" s="6"/>
    </row>
    <row r="159" spans="3:3" x14ac:dyDescent="0.2">
      <c r="C159" s="6"/>
    </row>
    <row r="160" spans="3:3" x14ac:dyDescent="0.2">
      <c r="C160" s="7" t="s">
        <v>112</v>
      </c>
    </row>
    <row r="161" spans="3:3" x14ac:dyDescent="0.2">
      <c r="C161" s="6" t="s">
        <v>168</v>
      </c>
    </row>
    <row r="162" spans="3:3" x14ac:dyDescent="0.2">
      <c r="C162" s="7" t="s">
        <v>137</v>
      </c>
    </row>
    <row r="163" spans="3:3" x14ac:dyDescent="0.2">
      <c r="C163" s="6" t="s">
        <v>169</v>
      </c>
    </row>
    <row r="164" spans="3:3" x14ac:dyDescent="0.2">
      <c r="C164" s="7" t="s">
        <v>139</v>
      </c>
    </row>
    <row r="165" spans="3:3" x14ac:dyDescent="0.2">
      <c r="C165" s="7" t="s">
        <v>140</v>
      </c>
    </row>
    <row r="166" spans="3:3" x14ac:dyDescent="0.2">
      <c r="C166" s="6" t="s">
        <v>154</v>
      </c>
    </row>
    <row r="167" spans="3:3" x14ac:dyDescent="0.2">
      <c r="C167" s="7" t="s">
        <v>142</v>
      </c>
    </row>
    <row r="168" spans="3:3" x14ac:dyDescent="0.2">
      <c r="C168" s="6" t="s">
        <v>170</v>
      </c>
    </row>
    <row r="169" spans="3:3" x14ac:dyDescent="0.2">
      <c r="C169" s="6" t="s">
        <v>171</v>
      </c>
    </row>
    <row r="170" spans="3:3" x14ac:dyDescent="0.2">
      <c r="C170" s="7" t="s">
        <v>144</v>
      </c>
    </row>
    <row r="171" spans="3:3" x14ac:dyDescent="0.2">
      <c r="C171" s="6" t="s">
        <v>172</v>
      </c>
    </row>
    <row r="172" spans="3:3" x14ac:dyDescent="0.2">
      <c r="C172" s="7" t="s">
        <v>146</v>
      </c>
    </row>
    <row r="173" spans="3:3" x14ac:dyDescent="0.2">
      <c r="C173" s="6" t="s">
        <v>173</v>
      </c>
    </row>
    <row r="174" spans="3:3" x14ac:dyDescent="0.2">
      <c r="C174" s="6"/>
    </row>
    <row r="175" spans="3:3" x14ac:dyDescent="0.2">
      <c r="C175" s="6"/>
    </row>
    <row r="176" spans="3:3" x14ac:dyDescent="0.2">
      <c r="C176" s="6"/>
    </row>
    <row r="177" spans="3:3" x14ac:dyDescent="0.2">
      <c r="C177" s="6"/>
    </row>
    <row r="178" spans="3:3" x14ac:dyDescent="0.2">
      <c r="C178" s="6"/>
    </row>
    <row r="179" spans="3:3" x14ac:dyDescent="0.2">
      <c r="C179" s="6"/>
    </row>
    <row r="180" spans="3:3" x14ac:dyDescent="0.2">
      <c r="C180" s="7" t="s">
        <v>112</v>
      </c>
    </row>
    <row r="181" spans="3:3" x14ac:dyDescent="0.2">
      <c r="C181" s="6" t="s">
        <v>168</v>
      </c>
    </row>
    <row r="182" spans="3:3" x14ac:dyDescent="0.2">
      <c r="C182" s="7" t="s">
        <v>137</v>
      </c>
    </row>
    <row r="183" spans="3:3" x14ac:dyDescent="0.2">
      <c r="C183" s="6" t="s">
        <v>174</v>
      </c>
    </row>
    <row r="184" spans="3:3" x14ac:dyDescent="0.2">
      <c r="C184" s="7" t="s">
        <v>139</v>
      </c>
    </row>
    <row r="185" spans="3:3" x14ac:dyDescent="0.2">
      <c r="C185" s="7" t="s">
        <v>140</v>
      </c>
    </row>
    <row r="186" spans="3:3" x14ac:dyDescent="0.2">
      <c r="C186" s="6" t="s">
        <v>175</v>
      </c>
    </row>
    <row r="187" spans="3:3" x14ac:dyDescent="0.2">
      <c r="C187" s="7" t="s">
        <v>142</v>
      </c>
    </row>
    <row r="188" spans="3:3" x14ac:dyDescent="0.2">
      <c r="C188" s="6" t="s">
        <v>176</v>
      </c>
    </row>
    <row r="189" spans="3:3" x14ac:dyDescent="0.2">
      <c r="C189" s="6" t="s">
        <v>177</v>
      </c>
    </row>
    <row r="190" spans="3:3" x14ac:dyDescent="0.2">
      <c r="C190" s="6" t="s">
        <v>178</v>
      </c>
    </row>
    <row r="191" spans="3:3" x14ac:dyDescent="0.2">
      <c r="C191" s="7" t="s">
        <v>144</v>
      </c>
    </row>
    <row r="192" spans="3:3" x14ac:dyDescent="0.2">
      <c r="C192" s="6" t="s">
        <v>179</v>
      </c>
    </row>
    <row r="193" spans="3:3" x14ac:dyDescent="0.2">
      <c r="C193" s="6" t="s">
        <v>163</v>
      </c>
    </row>
    <row r="194" spans="3:3" x14ac:dyDescent="0.2">
      <c r="C194" s="6" t="s">
        <v>180</v>
      </c>
    </row>
    <row r="195" spans="3:3" x14ac:dyDescent="0.2">
      <c r="C195" s="7" t="s">
        <v>146</v>
      </c>
    </row>
    <row r="196" spans="3:3" x14ac:dyDescent="0.2">
      <c r="C196" s="6" t="s">
        <v>181</v>
      </c>
    </row>
    <row r="197" spans="3:3" x14ac:dyDescent="0.2">
      <c r="C197" s="6"/>
    </row>
    <row r="198" spans="3:3" x14ac:dyDescent="0.2">
      <c r="C198" s="6"/>
    </row>
    <row r="199" spans="3:3" x14ac:dyDescent="0.2">
      <c r="C199" s="6"/>
    </row>
    <row r="200" spans="3:3" x14ac:dyDescent="0.2">
      <c r="C200" s="6"/>
    </row>
    <row r="201" spans="3:3" x14ac:dyDescent="0.2">
      <c r="C201" s="6"/>
    </row>
    <row r="202" spans="3:3" x14ac:dyDescent="0.2">
      <c r="C202" s="6"/>
    </row>
    <row r="203" spans="3:3" x14ac:dyDescent="0.2">
      <c r="C203" s="7" t="s">
        <v>112</v>
      </c>
    </row>
    <row r="204" spans="3:3" x14ac:dyDescent="0.2">
      <c r="C204" s="6" t="s">
        <v>182</v>
      </c>
    </row>
    <row r="205" spans="3:3" x14ac:dyDescent="0.2">
      <c r="C205" s="7" t="s">
        <v>137</v>
      </c>
    </row>
    <row r="206" spans="3:3" x14ac:dyDescent="0.2">
      <c r="C206" s="6" t="s">
        <v>183</v>
      </c>
    </row>
    <row r="207" spans="3:3" x14ac:dyDescent="0.2">
      <c r="C207" s="7" t="s">
        <v>139</v>
      </c>
    </row>
    <row r="208" spans="3:3" x14ac:dyDescent="0.2">
      <c r="C208" s="7" t="s">
        <v>140</v>
      </c>
    </row>
    <row r="209" spans="3:13" x14ac:dyDescent="0.2">
      <c r="C209" s="6" t="s">
        <v>184</v>
      </c>
    </row>
    <row r="210" spans="3:13" x14ac:dyDescent="0.2">
      <c r="C210" s="7" t="s">
        <v>142</v>
      </c>
    </row>
    <row r="211" spans="3:13" x14ac:dyDescent="0.2">
      <c r="C211" s="6" t="s">
        <v>185</v>
      </c>
    </row>
    <row r="212" spans="3:13" x14ac:dyDescent="0.2">
      <c r="C212" s="6" t="s">
        <v>186</v>
      </c>
    </row>
    <row r="213" spans="3:13" x14ac:dyDescent="0.2">
      <c r="C213" s="6" t="s">
        <v>187</v>
      </c>
    </row>
    <row r="214" spans="3:13" x14ac:dyDescent="0.2">
      <c r="C214" s="6" t="s">
        <v>188</v>
      </c>
    </row>
    <row r="215" spans="3:13" x14ac:dyDescent="0.2">
      <c r="C215" s="7" t="s">
        <v>144</v>
      </c>
    </row>
    <row r="216" spans="3:13" x14ac:dyDescent="0.2">
      <c r="C216" s="112" t="s">
        <v>189</v>
      </c>
      <c r="D216" s="113"/>
      <c r="E216" s="113"/>
      <c r="F216" s="113"/>
      <c r="G216" s="113"/>
      <c r="H216" s="113"/>
      <c r="I216" s="113"/>
      <c r="J216" s="113"/>
      <c r="K216" s="113"/>
      <c r="L216" s="113"/>
      <c r="M216" s="113"/>
    </row>
    <row r="217" spans="3:13" x14ac:dyDescent="0.2">
      <c r="C217" s="113"/>
      <c r="D217" s="113"/>
      <c r="E217" s="113"/>
      <c r="F217" s="113"/>
      <c r="G217" s="113"/>
      <c r="H217" s="113"/>
      <c r="I217" s="113"/>
      <c r="J217" s="113"/>
      <c r="K217" s="113"/>
      <c r="L217" s="113"/>
      <c r="M217" s="113"/>
    </row>
    <row r="218" spans="3:13" x14ac:dyDescent="0.2">
      <c r="C218" s="6" t="s">
        <v>163</v>
      </c>
    </row>
    <row r="219" spans="3:13" x14ac:dyDescent="0.2">
      <c r="C219" s="112" t="s">
        <v>190</v>
      </c>
      <c r="D219" s="113"/>
      <c r="E219" s="113"/>
      <c r="F219" s="113"/>
      <c r="G219" s="113"/>
      <c r="H219" s="113"/>
      <c r="I219" s="113"/>
      <c r="J219" s="113"/>
      <c r="K219" s="113"/>
      <c r="L219" s="113"/>
      <c r="M219" s="113"/>
    </row>
    <row r="220" spans="3:13" x14ac:dyDescent="0.2">
      <c r="C220" s="113"/>
      <c r="D220" s="113"/>
      <c r="E220" s="113"/>
      <c r="F220" s="113"/>
      <c r="G220" s="113"/>
      <c r="H220" s="113"/>
      <c r="I220" s="113"/>
      <c r="J220" s="113"/>
      <c r="K220" s="113"/>
      <c r="L220" s="113"/>
      <c r="M220" s="113"/>
    </row>
    <row r="221" spans="3:13" x14ac:dyDescent="0.2">
      <c r="C221" s="7" t="s">
        <v>146</v>
      </c>
    </row>
    <row r="222" spans="3:13" x14ac:dyDescent="0.2">
      <c r="C222" s="6" t="s">
        <v>191</v>
      </c>
    </row>
    <row r="223" spans="3:13" x14ac:dyDescent="0.2">
      <c r="C223" s="6"/>
    </row>
    <row r="224" spans="3:13" x14ac:dyDescent="0.2">
      <c r="C224" s="6"/>
    </row>
    <row r="225" spans="3:3" x14ac:dyDescent="0.2">
      <c r="C225" s="6"/>
    </row>
    <row r="226" spans="3:3" x14ac:dyDescent="0.2">
      <c r="C226" s="6"/>
    </row>
    <row r="227" spans="3:3" x14ac:dyDescent="0.2">
      <c r="C227" s="6"/>
    </row>
    <row r="228" spans="3:3" x14ac:dyDescent="0.2">
      <c r="C228" s="6"/>
    </row>
    <row r="229" spans="3:3" x14ac:dyDescent="0.2">
      <c r="C229" s="7" t="s">
        <v>112</v>
      </c>
    </row>
    <row r="230" spans="3:3" x14ac:dyDescent="0.2">
      <c r="C230" s="6" t="s">
        <v>192</v>
      </c>
    </row>
    <row r="231" spans="3:3" x14ac:dyDescent="0.2">
      <c r="C231" s="7" t="s">
        <v>137</v>
      </c>
    </row>
    <row r="232" spans="3:3" x14ac:dyDescent="0.2">
      <c r="C232" s="6" t="s">
        <v>183</v>
      </c>
    </row>
    <row r="233" spans="3:3" x14ac:dyDescent="0.2">
      <c r="C233" s="7" t="s">
        <v>139</v>
      </c>
    </row>
    <row r="234" spans="3:3" x14ac:dyDescent="0.2">
      <c r="C234" s="7" t="s">
        <v>140</v>
      </c>
    </row>
    <row r="235" spans="3:3" x14ac:dyDescent="0.2">
      <c r="C235" s="6" t="s">
        <v>184</v>
      </c>
    </row>
    <row r="236" spans="3:3" x14ac:dyDescent="0.2">
      <c r="C236" s="7" t="s">
        <v>142</v>
      </c>
    </row>
    <row r="237" spans="3:3" x14ac:dyDescent="0.2">
      <c r="C237" s="6" t="s">
        <v>193</v>
      </c>
    </row>
    <row r="238" spans="3:3" x14ac:dyDescent="0.2">
      <c r="C238" s="6" t="s">
        <v>194</v>
      </c>
    </row>
    <row r="239" spans="3:3" x14ac:dyDescent="0.2">
      <c r="C239" s="6" t="s">
        <v>195</v>
      </c>
    </row>
    <row r="240" spans="3:3" x14ac:dyDescent="0.2">
      <c r="C240" s="6" t="s">
        <v>188</v>
      </c>
    </row>
    <row r="241" spans="3:13" x14ac:dyDescent="0.2">
      <c r="C241" s="7" t="s">
        <v>144</v>
      </c>
    </row>
    <row r="242" spans="3:13" x14ac:dyDescent="0.2">
      <c r="C242" s="112" t="s">
        <v>196</v>
      </c>
      <c r="D242" s="113"/>
      <c r="E242" s="113"/>
      <c r="F242" s="113"/>
      <c r="G242" s="113"/>
      <c r="H242" s="113"/>
      <c r="I242" s="113"/>
      <c r="J242" s="113"/>
      <c r="K242" s="113"/>
      <c r="L242" s="113"/>
      <c r="M242" s="113"/>
    </row>
    <row r="243" spans="3:13" x14ac:dyDescent="0.2">
      <c r="C243" s="113"/>
      <c r="D243" s="113"/>
      <c r="E243" s="113"/>
      <c r="F243" s="113"/>
      <c r="G243" s="113"/>
      <c r="H243" s="113"/>
      <c r="I243" s="113"/>
      <c r="J243" s="113"/>
      <c r="K243" s="113"/>
      <c r="L243" s="113"/>
      <c r="M243" s="113"/>
    </row>
    <row r="244" spans="3:13" x14ac:dyDescent="0.2">
      <c r="C244" s="6" t="s">
        <v>163</v>
      </c>
    </row>
    <row r="245" spans="3:13" x14ac:dyDescent="0.2">
      <c r="C245" s="112" t="s">
        <v>197</v>
      </c>
      <c r="D245" s="113"/>
      <c r="E245" s="113"/>
      <c r="F245" s="113"/>
      <c r="G245" s="113"/>
      <c r="H245" s="113"/>
      <c r="I245" s="113"/>
      <c r="J245" s="113"/>
      <c r="K245" s="113"/>
      <c r="L245" s="113"/>
      <c r="M245" s="113"/>
    </row>
    <row r="246" spans="3:13" x14ac:dyDescent="0.2">
      <c r="C246" s="113"/>
      <c r="D246" s="113"/>
      <c r="E246" s="113"/>
      <c r="F246" s="113"/>
      <c r="G246" s="113"/>
      <c r="H246" s="113"/>
      <c r="I246" s="113"/>
      <c r="J246" s="113"/>
      <c r="K246" s="113"/>
      <c r="L246" s="113"/>
      <c r="M246" s="113"/>
    </row>
    <row r="247" spans="3:13" x14ac:dyDescent="0.2">
      <c r="C247" s="7" t="s">
        <v>146</v>
      </c>
    </row>
    <row r="248" spans="3:13" x14ac:dyDescent="0.2">
      <c r="C248" s="6" t="s">
        <v>191</v>
      </c>
    </row>
    <row r="249" spans="3:13" x14ac:dyDescent="0.2">
      <c r="C249" s="6"/>
    </row>
    <row r="250" spans="3:13" x14ac:dyDescent="0.2">
      <c r="C250" s="6"/>
    </row>
    <row r="251" spans="3:13" x14ac:dyDescent="0.2">
      <c r="C251" s="6"/>
    </row>
    <row r="252" spans="3:13" x14ac:dyDescent="0.2">
      <c r="C252" s="6"/>
    </row>
    <row r="253" spans="3:13" x14ac:dyDescent="0.2">
      <c r="C253" s="6"/>
    </row>
    <row r="254" spans="3:13" x14ac:dyDescent="0.2">
      <c r="C254" s="6"/>
    </row>
    <row r="255" spans="3:13" x14ac:dyDescent="0.2">
      <c r="C255" s="7" t="s">
        <v>112</v>
      </c>
    </row>
    <row r="256" spans="3:13" x14ac:dyDescent="0.2">
      <c r="C256" s="6" t="s">
        <v>198</v>
      </c>
    </row>
    <row r="257" spans="3:3" x14ac:dyDescent="0.2">
      <c r="C257" s="7" t="s">
        <v>137</v>
      </c>
    </row>
    <row r="258" spans="3:3" x14ac:dyDescent="0.2">
      <c r="C258" s="6" t="s">
        <v>199</v>
      </c>
    </row>
    <row r="259" spans="3:3" x14ac:dyDescent="0.2">
      <c r="C259" s="7" t="s">
        <v>139</v>
      </c>
    </row>
    <row r="260" spans="3:3" x14ac:dyDescent="0.2">
      <c r="C260" s="7" t="s">
        <v>140</v>
      </c>
    </row>
    <row r="261" spans="3:3" x14ac:dyDescent="0.2">
      <c r="C261" s="6" t="s">
        <v>200</v>
      </c>
    </row>
    <row r="262" spans="3:3" x14ac:dyDescent="0.2">
      <c r="C262" s="7" t="s">
        <v>142</v>
      </c>
    </row>
    <row r="263" spans="3:3" x14ac:dyDescent="0.2">
      <c r="C263" s="6" t="s">
        <v>201</v>
      </c>
    </row>
    <row r="264" spans="3:3" x14ac:dyDescent="0.2">
      <c r="C264" s="6" t="s">
        <v>202</v>
      </c>
    </row>
    <row r="265" spans="3:3" x14ac:dyDescent="0.2">
      <c r="C265" s="7" t="s">
        <v>144</v>
      </c>
    </row>
    <row r="266" spans="3:3" x14ac:dyDescent="0.2">
      <c r="C266" s="6" t="s">
        <v>203</v>
      </c>
    </row>
    <row r="267" spans="3:3" x14ac:dyDescent="0.2">
      <c r="C267" s="6" t="s">
        <v>163</v>
      </c>
    </row>
    <row r="268" spans="3:3" x14ac:dyDescent="0.2">
      <c r="C268" s="6" t="s">
        <v>204</v>
      </c>
    </row>
    <row r="269" spans="3:3" x14ac:dyDescent="0.2">
      <c r="C269" s="6"/>
    </row>
    <row r="270" spans="3:3" x14ac:dyDescent="0.2">
      <c r="C270" s="6" t="s">
        <v>205</v>
      </c>
    </row>
    <row r="271" spans="3:3" x14ac:dyDescent="0.2">
      <c r="C271" s="6" t="s">
        <v>206</v>
      </c>
    </row>
    <row r="272" spans="3:3" x14ac:dyDescent="0.2">
      <c r="C272" s="7" t="s">
        <v>146</v>
      </c>
    </row>
    <row r="273" spans="3:3" x14ac:dyDescent="0.2">
      <c r="C273" s="6" t="s">
        <v>207</v>
      </c>
    </row>
    <row r="274" spans="3:3" x14ac:dyDescent="0.2">
      <c r="C274" s="6"/>
    </row>
    <row r="275" spans="3:3" x14ac:dyDescent="0.2">
      <c r="C275" s="6"/>
    </row>
    <row r="276" spans="3:3" x14ac:dyDescent="0.2">
      <c r="C276" s="6"/>
    </row>
    <row r="277" spans="3:3" x14ac:dyDescent="0.2">
      <c r="C277" s="6"/>
    </row>
    <row r="278" spans="3:3" x14ac:dyDescent="0.2">
      <c r="C278" s="6"/>
    </row>
    <row r="279" spans="3:3" x14ac:dyDescent="0.2">
      <c r="C279" s="6"/>
    </row>
    <row r="280" spans="3:3" x14ac:dyDescent="0.2">
      <c r="C280" s="7" t="s">
        <v>112</v>
      </c>
    </row>
    <row r="281" spans="3:3" x14ac:dyDescent="0.2">
      <c r="C281" s="6" t="s">
        <v>208</v>
      </c>
    </row>
    <row r="282" spans="3:3" x14ac:dyDescent="0.2">
      <c r="C282" s="7" t="s">
        <v>137</v>
      </c>
    </row>
    <row r="283" spans="3:3" x14ac:dyDescent="0.2">
      <c r="C283" s="6" t="s">
        <v>209</v>
      </c>
    </row>
    <row r="284" spans="3:3" x14ac:dyDescent="0.2">
      <c r="C284" s="7" t="s">
        <v>139</v>
      </c>
    </row>
    <row r="285" spans="3:3" x14ac:dyDescent="0.2">
      <c r="C285" s="7" t="s">
        <v>140</v>
      </c>
    </row>
    <row r="286" spans="3:3" x14ac:dyDescent="0.2">
      <c r="C286" s="6" t="s">
        <v>210</v>
      </c>
    </row>
    <row r="287" spans="3:3" x14ac:dyDescent="0.2">
      <c r="C287" s="7" t="s">
        <v>142</v>
      </c>
    </row>
    <row r="288" spans="3:3" x14ac:dyDescent="0.2">
      <c r="C288" s="6" t="s">
        <v>211</v>
      </c>
    </row>
    <row r="289" spans="3:3" x14ac:dyDescent="0.2">
      <c r="C289" s="7" t="s">
        <v>144</v>
      </c>
    </row>
    <row r="290" spans="3:3" x14ac:dyDescent="0.2">
      <c r="C290" s="6" t="s">
        <v>212</v>
      </c>
    </row>
    <row r="291" spans="3:3" x14ac:dyDescent="0.2">
      <c r="C291" s="7" t="s">
        <v>146</v>
      </c>
    </row>
    <row r="292" spans="3:3" x14ac:dyDescent="0.2">
      <c r="C292" s="6" t="s">
        <v>213</v>
      </c>
    </row>
    <row r="293" spans="3:3" x14ac:dyDescent="0.2">
      <c r="C293" s="6"/>
    </row>
    <row r="294" spans="3:3" x14ac:dyDescent="0.2">
      <c r="C294" s="6"/>
    </row>
    <row r="295" spans="3:3" x14ac:dyDescent="0.2">
      <c r="C295" s="6"/>
    </row>
    <row r="296" spans="3:3" x14ac:dyDescent="0.2">
      <c r="C296" s="6"/>
    </row>
    <row r="297" spans="3:3" x14ac:dyDescent="0.2">
      <c r="C297" s="6"/>
    </row>
    <row r="298" spans="3:3" x14ac:dyDescent="0.2">
      <c r="C298" s="6"/>
    </row>
    <row r="299" spans="3:3" x14ac:dyDescent="0.2">
      <c r="C299" s="7" t="s">
        <v>112</v>
      </c>
    </row>
    <row r="300" spans="3:3" x14ac:dyDescent="0.2">
      <c r="C300" s="6" t="s">
        <v>208</v>
      </c>
    </row>
    <row r="301" spans="3:3" x14ac:dyDescent="0.2">
      <c r="C301" s="7" t="s">
        <v>137</v>
      </c>
    </row>
    <row r="302" spans="3:3" x14ac:dyDescent="0.2">
      <c r="C302" s="6" t="s">
        <v>214</v>
      </c>
    </row>
    <row r="303" spans="3:3" x14ac:dyDescent="0.2">
      <c r="C303" s="7" t="s">
        <v>139</v>
      </c>
    </row>
    <row r="304" spans="3:3" x14ac:dyDescent="0.2">
      <c r="C304" s="7" t="s">
        <v>140</v>
      </c>
    </row>
    <row r="305" spans="3:3" x14ac:dyDescent="0.2">
      <c r="C305" s="6" t="s">
        <v>210</v>
      </c>
    </row>
    <row r="306" spans="3:3" x14ac:dyDescent="0.2">
      <c r="C306" s="7" t="s">
        <v>142</v>
      </c>
    </row>
    <row r="307" spans="3:3" x14ac:dyDescent="0.2">
      <c r="C307" s="6" t="s">
        <v>215</v>
      </c>
    </row>
    <row r="308" spans="3:3" x14ac:dyDescent="0.2">
      <c r="C308" s="7" t="s">
        <v>144</v>
      </c>
    </row>
    <row r="309" spans="3:3" x14ac:dyDescent="0.2">
      <c r="C309" s="6" t="s">
        <v>216</v>
      </c>
    </row>
    <row r="310" spans="3:3" x14ac:dyDescent="0.2">
      <c r="C310" s="7" t="s">
        <v>146</v>
      </c>
    </row>
    <row r="311" spans="3:3" x14ac:dyDescent="0.2">
      <c r="C311" s="6" t="s">
        <v>214</v>
      </c>
    </row>
    <row r="312" spans="3:3" x14ac:dyDescent="0.2">
      <c r="C312" s="6"/>
    </row>
    <row r="313" spans="3:3" x14ac:dyDescent="0.2">
      <c r="C313" s="6"/>
    </row>
    <row r="314" spans="3:3" x14ac:dyDescent="0.2">
      <c r="C314" s="6"/>
    </row>
    <row r="315" spans="3:3" x14ac:dyDescent="0.2">
      <c r="C315" s="6"/>
    </row>
    <row r="316" spans="3:3" x14ac:dyDescent="0.2">
      <c r="C316" s="6"/>
    </row>
    <row r="317" spans="3:3" x14ac:dyDescent="0.2">
      <c r="C317" s="6"/>
    </row>
    <row r="318" spans="3:3" x14ac:dyDescent="0.2">
      <c r="C318" s="7" t="s">
        <v>112</v>
      </c>
    </row>
    <row r="319" spans="3:3" x14ac:dyDescent="0.2">
      <c r="C319" s="6" t="s">
        <v>217</v>
      </c>
    </row>
    <row r="320" spans="3:3" x14ac:dyDescent="0.2">
      <c r="C320" s="7" t="s">
        <v>137</v>
      </c>
    </row>
    <row r="321" spans="3:3" x14ac:dyDescent="0.2">
      <c r="C321" s="6" t="s">
        <v>218</v>
      </c>
    </row>
    <row r="322" spans="3:3" x14ac:dyDescent="0.2">
      <c r="C322" s="7" t="s">
        <v>139</v>
      </c>
    </row>
    <row r="323" spans="3:3" x14ac:dyDescent="0.2">
      <c r="C323" s="7" t="s">
        <v>140</v>
      </c>
    </row>
    <row r="324" spans="3:3" x14ac:dyDescent="0.2">
      <c r="C324" s="6" t="s">
        <v>219</v>
      </c>
    </row>
    <row r="325" spans="3:3" x14ac:dyDescent="0.2">
      <c r="C325" s="7" t="s">
        <v>142</v>
      </c>
    </row>
    <row r="326" spans="3:3" x14ac:dyDescent="0.2">
      <c r="C326" s="6" t="s">
        <v>220</v>
      </c>
    </row>
    <row r="327" spans="3:3" x14ac:dyDescent="0.2">
      <c r="C327" s="7" t="s">
        <v>144</v>
      </c>
    </row>
    <row r="328" spans="3:3" x14ac:dyDescent="0.2">
      <c r="C328" s="6" t="s">
        <v>221</v>
      </c>
    </row>
    <row r="329" spans="3:3" x14ac:dyDescent="0.2">
      <c r="C329" s="7" t="s">
        <v>146</v>
      </c>
    </row>
    <row r="330" spans="3:3" x14ac:dyDescent="0.2">
      <c r="C330" s="6" t="s">
        <v>222</v>
      </c>
    </row>
    <row r="331" spans="3:3" x14ac:dyDescent="0.2">
      <c r="C331" s="6"/>
    </row>
    <row r="332" spans="3:3" x14ac:dyDescent="0.2">
      <c r="C332" s="6"/>
    </row>
    <row r="333" spans="3:3" x14ac:dyDescent="0.2">
      <c r="C333" s="6"/>
    </row>
    <row r="334" spans="3:3" x14ac:dyDescent="0.2">
      <c r="C334" s="6"/>
    </row>
    <row r="335" spans="3:3" x14ac:dyDescent="0.2">
      <c r="C335" s="6"/>
    </row>
    <row r="336" spans="3:3" x14ac:dyDescent="0.2">
      <c r="C336" s="6"/>
    </row>
    <row r="337" spans="3:3" x14ac:dyDescent="0.2">
      <c r="C337" s="7" t="s">
        <v>112</v>
      </c>
    </row>
    <row r="338" spans="3:3" x14ac:dyDescent="0.2">
      <c r="C338" s="6" t="s">
        <v>223</v>
      </c>
    </row>
    <row r="339" spans="3:3" x14ac:dyDescent="0.2">
      <c r="C339" s="7" t="s">
        <v>137</v>
      </c>
    </row>
    <row r="340" spans="3:3" x14ac:dyDescent="0.2">
      <c r="C340" s="6" t="s">
        <v>224</v>
      </c>
    </row>
    <row r="341" spans="3:3" x14ac:dyDescent="0.2">
      <c r="C341" s="7" t="s">
        <v>139</v>
      </c>
    </row>
    <row r="342" spans="3:3" x14ac:dyDescent="0.2">
      <c r="C342" s="7" t="s">
        <v>140</v>
      </c>
    </row>
    <row r="343" spans="3:3" x14ac:dyDescent="0.2">
      <c r="C343" s="6" t="s">
        <v>225</v>
      </c>
    </row>
    <row r="344" spans="3:3" x14ac:dyDescent="0.2">
      <c r="C344" s="7" t="s">
        <v>142</v>
      </c>
    </row>
    <row r="345" spans="3:3" x14ac:dyDescent="0.2">
      <c r="C345" s="6" t="s">
        <v>226</v>
      </c>
    </row>
    <row r="346" spans="3:3" x14ac:dyDescent="0.2">
      <c r="C346" s="7" t="s">
        <v>144</v>
      </c>
    </row>
    <row r="347" spans="3:3" x14ac:dyDescent="0.2">
      <c r="C347" s="6" t="s">
        <v>227</v>
      </c>
    </row>
    <row r="348" spans="3:3" x14ac:dyDescent="0.2">
      <c r="C348" s="7" t="s">
        <v>146</v>
      </c>
    </row>
    <row r="349" spans="3:3" x14ac:dyDescent="0.2">
      <c r="C349" s="6" t="s">
        <v>224</v>
      </c>
    </row>
    <row r="350" spans="3:3" x14ac:dyDescent="0.2">
      <c r="C350" s="6"/>
    </row>
    <row r="351" spans="3:3" x14ac:dyDescent="0.2">
      <c r="C351" s="6"/>
    </row>
    <row r="352" spans="3:3" x14ac:dyDescent="0.2">
      <c r="C352" s="6"/>
    </row>
    <row r="353" spans="3:3" x14ac:dyDescent="0.2">
      <c r="C353" s="6"/>
    </row>
    <row r="354" spans="3:3" x14ac:dyDescent="0.2">
      <c r="C354" s="6"/>
    </row>
    <row r="355" spans="3:3" x14ac:dyDescent="0.2">
      <c r="C355" s="6"/>
    </row>
    <row r="356" spans="3:3" x14ac:dyDescent="0.2">
      <c r="C356" s="7" t="s">
        <v>112</v>
      </c>
    </row>
    <row r="357" spans="3:3" x14ac:dyDescent="0.2">
      <c r="C357" s="6" t="s">
        <v>223</v>
      </c>
    </row>
    <row r="358" spans="3:3" x14ac:dyDescent="0.2">
      <c r="C358" s="7" t="s">
        <v>137</v>
      </c>
    </row>
    <row r="359" spans="3:3" x14ac:dyDescent="0.2">
      <c r="C359" s="6" t="s">
        <v>228</v>
      </c>
    </row>
    <row r="360" spans="3:3" x14ac:dyDescent="0.2">
      <c r="C360" s="7" t="s">
        <v>139</v>
      </c>
    </row>
    <row r="361" spans="3:3" x14ac:dyDescent="0.2">
      <c r="C361" s="7" t="s">
        <v>140</v>
      </c>
    </row>
    <row r="362" spans="3:3" x14ac:dyDescent="0.2">
      <c r="C362" s="6" t="s">
        <v>229</v>
      </c>
    </row>
    <row r="363" spans="3:3" x14ac:dyDescent="0.2">
      <c r="C363" s="7" t="s">
        <v>142</v>
      </c>
    </row>
    <row r="364" spans="3:3" x14ac:dyDescent="0.2">
      <c r="C364" s="6" t="s">
        <v>230</v>
      </c>
    </row>
    <row r="365" spans="3:3" x14ac:dyDescent="0.2">
      <c r="C365" s="6" t="s">
        <v>231</v>
      </c>
    </row>
    <row r="366" spans="3:3" x14ac:dyDescent="0.2">
      <c r="C366" s="6" t="s">
        <v>232</v>
      </c>
    </row>
    <row r="367" spans="3:3" x14ac:dyDescent="0.2">
      <c r="C367" s="7" t="s">
        <v>144</v>
      </c>
    </row>
    <row r="368" spans="3:3" x14ac:dyDescent="0.2">
      <c r="C368" s="6" t="s">
        <v>233</v>
      </c>
    </row>
    <row r="369" spans="3:3" x14ac:dyDescent="0.2">
      <c r="C369" s="6" t="s">
        <v>163</v>
      </c>
    </row>
    <row r="370" spans="3:3" x14ac:dyDescent="0.2">
      <c r="C370" s="6" t="s">
        <v>234</v>
      </c>
    </row>
    <row r="371" spans="3:3" x14ac:dyDescent="0.2">
      <c r="C371" s="6" t="s">
        <v>235</v>
      </c>
    </row>
    <row r="372" spans="3:3" x14ac:dyDescent="0.2">
      <c r="C372" s="6" t="s">
        <v>236</v>
      </c>
    </row>
    <row r="373" spans="3:3" x14ac:dyDescent="0.2">
      <c r="C373" s="6"/>
    </row>
    <row r="374" spans="3:3" x14ac:dyDescent="0.2">
      <c r="C374" s="6" t="s">
        <v>237</v>
      </c>
    </row>
    <row r="375" spans="3:3" x14ac:dyDescent="0.2">
      <c r="C375" s="7" t="s">
        <v>146</v>
      </c>
    </row>
    <row r="376" spans="3:3" x14ac:dyDescent="0.2">
      <c r="C376" s="6" t="s">
        <v>238</v>
      </c>
    </row>
    <row r="377" spans="3:3" x14ac:dyDescent="0.2">
      <c r="C377" s="6"/>
    </row>
    <row r="378" spans="3:3" x14ac:dyDescent="0.2">
      <c r="C378" s="6"/>
    </row>
    <row r="379" spans="3:3" x14ac:dyDescent="0.2">
      <c r="C379" s="6"/>
    </row>
    <row r="380" spans="3:3" x14ac:dyDescent="0.2">
      <c r="C380" s="6"/>
    </row>
    <row r="381" spans="3:3" x14ac:dyDescent="0.2">
      <c r="C381" s="6"/>
    </row>
    <row r="382" spans="3:3" x14ac:dyDescent="0.2">
      <c r="C382" s="6"/>
    </row>
    <row r="383" spans="3:3" x14ac:dyDescent="0.2">
      <c r="C383" s="7" t="s">
        <v>112</v>
      </c>
    </row>
    <row r="384" spans="3:3" x14ac:dyDescent="0.2">
      <c r="C384" s="6" t="s">
        <v>223</v>
      </c>
    </row>
    <row r="385" spans="3:3" x14ac:dyDescent="0.2">
      <c r="C385" s="7" t="s">
        <v>137</v>
      </c>
    </row>
    <row r="386" spans="3:3" x14ac:dyDescent="0.2">
      <c r="C386" s="6" t="s">
        <v>239</v>
      </c>
    </row>
    <row r="387" spans="3:3" x14ac:dyDescent="0.2">
      <c r="C387" s="7" t="s">
        <v>139</v>
      </c>
    </row>
    <row r="388" spans="3:3" x14ac:dyDescent="0.2">
      <c r="C388" s="7" t="s">
        <v>140</v>
      </c>
    </row>
    <row r="389" spans="3:3" x14ac:dyDescent="0.2">
      <c r="C389" s="6" t="s">
        <v>229</v>
      </c>
    </row>
    <row r="390" spans="3:3" x14ac:dyDescent="0.2">
      <c r="C390" s="7" t="s">
        <v>142</v>
      </c>
    </row>
    <row r="391" spans="3:3" x14ac:dyDescent="0.2">
      <c r="C391" s="6" t="s">
        <v>240</v>
      </c>
    </row>
    <row r="392" spans="3:3" x14ac:dyDescent="0.2">
      <c r="C392" s="6" t="s">
        <v>241</v>
      </c>
    </row>
    <row r="393" spans="3:3" x14ac:dyDescent="0.2">
      <c r="C393" s="7" t="s">
        <v>144</v>
      </c>
    </row>
    <row r="394" spans="3:3" x14ac:dyDescent="0.2">
      <c r="C394" s="6" t="s">
        <v>242</v>
      </c>
    </row>
    <row r="395" spans="3:3" x14ac:dyDescent="0.2">
      <c r="C395" s="6"/>
    </row>
    <row r="396" spans="3:3" x14ac:dyDescent="0.2">
      <c r="C396" s="6" t="s">
        <v>205</v>
      </c>
    </row>
    <row r="397" spans="3:3" x14ac:dyDescent="0.2">
      <c r="C397" s="6" t="s">
        <v>243</v>
      </c>
    </row>
    <row r="398" spans="3:3" x14ac:dyDescent="0.2">
      <c r="C398" s="7" t="s">
        <v>146</v>
      </c>
    </row>
    <row r="399" spans="3:3" x14ac:dyDescent="0.2">
      <c r="C399" s="6" t="s">
        <v>244</v>
      </c>
    </row>
    <row r="400" spans="3:3" x14ac:dyDescent="0.2">
      <c r="C400" s="6"/>
    </row>
    <row r="401" spans="3:3" x14ac:dyDescent="0.2">
      <c r="C401" s="6"/>
    </row>
    <row r="402" spans="3:3" x14ac:dyDescent="0.2">
      <c r="C402" s="6"/>
    </row>
    <row r="403" spans="3:3" x14ac:dyDescent="0.2">
      <c r="C403" s="6"/>
    </row>
    <row r="404" spans="3:3" x14ac:dyDescent="0.2">
      <c r="C404" s="6"/>
    </row>
    <row r="405" spans="3:3" x14ac:dyDescent="0.2">
      <c r="C405" s="6"/>
    </row>
    <row r="406" spans="3:3" x14ac:dyDescent="0.2">
      <c r="C406" s="7" t="s">
        <v>112</v>
      </c>
    </row>
    <row r="407" spans="3:3" x14ac:dyDescent="0.2">
      <c r="C407" s="6" t="s">
        <v>223</v>
      </c>
    </row>
    <row r="408" spans="3:3" x14ac:dyDescent="0.2">
      <c r="C408" s="7" t="s">
        <v>137</v>
      </c>
    </row>
    <row r="409" spans="3:3" x14ac:dyDescent="0.2">
      <c r="C409" s="6" t="s">
        <v>245</v>
      </c>
    </row>
    <row r="410" spans="3:3" x14ac:dyDescent="0.2">
      <c r="C410" s="7" t="s">
        <v>139</v>
      </c>
    </row>
    <row r="411" spans="3:3" x14ac:dyDescent="0.2">
      <c r="C411" s="7" t="s">
        <v>140</v>
      </c>
    </row>
    <row r="412" spans="3:3" x14ac:dyDescent="0.2">
      <c r="C412" s="6" t="s">
        <v>229</v>
      </c>
    </row>
    <row r="413" spans="3:3" x14ac:dyDescent="0.2">
      <c r="C413" s="7" t="s">
        <v>142</v>
      </c>
    </row>
    <row r="414" spans="3:3" x14ac:dyDescent="0.2">
      <c r="C414" s="6" t="s">
        <v>246</v>
      </c>
    </row>
    <row r="415" spans="3:3" x14ac:dyDescent="0.2">
      <c r="C415" s="6" t="s">
        <v>247</v>
      </c>
    </row>
    <row r="416" spans="3:3" x14ac:dyDescent="0.2">
      <c r="C416" s="7" t="s">
        <v>144</v>
      </c>
    </row>
    <row r="417" spans="3:3" x14ac:dyDescent="0.2">
      <c r="C417" s="6" t="s">
        <v>248</v>
      </c>
    </row>
    <row r="418" spans="3:3" x14ac:dyDescent="0.2">
      <c r="C418" s="7" t="s">
        <v>146</v>
      </c>
    </row>
    <row r="419" spans="3:3" x14ac:dyDescent="0.2">
      <c r="C419" s="6" t="s">
        <v>249</v>
      </c>
    </row>
    <row r="420" spans="3:3" x14ac:dyDescent="0.2">
      <c r="C420" s="6"/>
    </row>
    <row r="421" spans="3:3" x14ac:dyDescent="0.2">
      <c r="C421" s="6"/>
    </row>
    <row r="422" spans="3:3" x14ac:dyDescent="0.2">
      <c r="C422" s="6"/>
    </row>
    <row r="423" spans="3:3" x14ac:dyDescent="0.2">
      <c r="C423" s="6"/>
    </row>
    <row r="424" spans="3:3" x14ac:dyDescent="0.2">
      <c r="C424" s="6"/>
    </row>
    <row r="425" spans="3:3" x14ac:dyDescent="0.2">
      <c r="C425" s="6"/>
    </row>
    <row r="426" spans="3:3" x14ac:dyDescent="0.2">
      <c r="C426" s="7" t="s">
        <v>112</v>
      </c>
    </row>
    <row r="427" spans="3:3" x14ac:dyDescent="0.2">
      <c r="C427" s="6" t="s">
        <v>223</v>
      </c>
    </row>
    <row r="428" spans="3:3" x14ac:dyDescent="0.2">
      <c r="C428" s="7" t="s">
        <v>137</v>
      </c>
    </row>
    <row r="429" spans="3:3" x14ac:dyDescent="0.2">
      <c r="C429" s="6" t="s">
        <v>250</v>
      </c>
    </row>
    <row r="430" spans="3:3" x14ac:dyDescent="0.2">
      <c r="C430" s="7" t="s">
        <v>139</v>
      </c>
    </row>
    <row r="431" spans="3:3" x14ac:dyDescent="0.2">
      <c r="C431" s="7" t="s">
        <v>140</v>
      </c>
    </row>
    <row r="432" spans="3:3" x14ac:dyDescent="0.2">
      <c r="C432" s="6" t="s">
        <v>229</v>
      </c>
    </row>
    <row r="433" spans="3:13" x14ac:dyDescent="0.2">
      <c r="C433" s="7" t="s">
        <v>142</v>
      </c>
    </row>
    <row r="434" spans="3:13" x14ac:dyDescent="0.2">
      <c r="C434" s="6" t="s">
        <v>211</v>
      </c>
    </row>
    <row r="435" spans="3:13" x14ac:dyDescent="0.2">
      <c r="C435" s="7" t="s">
        <v>144</v>
      </c>
    </row>
    <row r="436" spans="3:13" x14ac:dyDescent="0.2">
      <c r="C436" s="112" t="s">
        <v>251</v>
      </c>
      <c r="D436" s="113"/>
      <c r="E436" s="113"/>
      <c r="F436" s="113"/>
      <c r="G436" s="113"/>
      <c r="H436" s="113"/>
      <c r="I436" s="113"/>
      <c r="J436" s="113"/>
      <c r="K436" s="113"/>
      <c r="L436" s="113"/>
      <c r="M436" s="113"/>
    </row>
    <row r="437" spans="3:13" x14ac:dyDescent="0.2">
      <c r="C437" s="113"/>
      <c r="D437" s="113"/>
      <c r="E437" s="113"/>
      <c r="F437" s="113"/>
      <c r="G437" s="113"/>
      <c r="H437" s="113"/>
      <c r="I437" s="113"/>
      <c r="J437" s="113"/>
      <c r="K437" s="113"/>
      <c r="L437" s="113"/>
      <c r="M437" s="113"/>
    </row>
    <row r="438" spans="3:13" x14ac:dyDescent="0.2">
      <c r="C438" s="113"/>
      <c r="D438" s="113"/>
      <c r="E438" s="113"/>
      <c r="F438" s="113"/>
      <c r="G438" s="113"/>
      <c r="H438" s="113"/>
      <c r="I438" s="113"/>
      <c r="J438" s="113"/>
      <c r="K438" s="113"/>
      <c r="L438" s="113"/>
      <c r="M438" s="113"/>
    </row>
    <row r="439" spans="3:13" x14ac:dyDescent="0.2">
      <c r="C439" s="7" t="s">
        <v>146</v>
      </c>
    </row>
    <row r="440" spans="3:13" x14ac:dyDescent="0.2">
      <c r="C440" s="6" t="s">
        <v>252</v>
      </c>
    </row>
  </sheetData>
  <sheetProtection selectLockedCells="1"/>
  <mergeCells count="16">
    <mergeCell ref="C242:M243"/>
    <mergeCell ref="C245:M246"/>
    <mergeCell ref="C436:M438"/>
    <mergeCell ref="C53:M54"/>
    <mergeCell ref="C58:M59"/>
    <mergeCell ref="C63:M64"/>
    <mergeCell ref="C136:M137"/>
    <mergeCell ref="C216:M217"/>
    <mergeCell ref="C219:M220"/>
    <mergeCell ref="C48:M49"/>
    <mergeCell ref="C12:M13"/>
    <mergeCell ref="C18:M19"/>
    <mergeCell ref="C23:M24"/>
    <mergeCell ref="C32:M33"/>
    <mergeCell ref="C42:M44"/>
    <mergeCell ref="C20:M21"/>
  </mergeCells>
  <pageMargins left="0.78740157499999996" right="0.78740157499999996" top="0.984251969" bottom="0.984251969" header="0.4921259845" footer="0.4921259845"/>
  <pageSetup paperSize="9" orientation="landscape" horizontalDpi="1200" r:id="rId1"/>
  <headerFooter alignWithMargins="0">
    <oddFooter>&amp;L&amp;F&amp;A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FF00"/>
  </sheetPr>
  <dimension ref="A4:J67"/>
  <sheetViews>
    <sheetView tabSelected="1" zoomScale="90" zoomScaleNormal="90" workbookViewId="0">
      <pane ySplit="5" topLeftCell="A6" activePane="bottomLeft" state="frozen"/>
      <selection activeCell="F33" sqref="F33"/>
      <selection pane="bottomLeft" activeCell="A5" sqref="A5"/>
    </sheetView>
  </sheetViews>
  <sheetFormatPr baseColWidth="10" defaultRowHeight="12.75" x14ac:dyDescent="0.2"/>
  <cols>
    <col min="1" max="1" width="9.42578125" style="1" customWidth="1"/>
    <col min="2" max="2" width="1.7109375" style="1" customWidth="1"/>
    <col min="3" max="3" width="5.7109375" style="1" customWidth="1"/>
    <col min="4" max="4" width="46.85546875" style="1" customWidth="1"/>
    <col min="5" max="5" width="7.85546875" style="1" customWidth="1"/>
    <col min="6" max="6" width="5.5703125" style="1" customWidth="1"/>
    <col min="7" max="9" width="11.42578125" style="1"/>
    <col min="10" max="10" width="29.42578125" style="1" customWidth="1"/>
    <col min="11" max="16384" width="11.42578125" style="1"/>
  </cols>
  <sheetData>
    <row r="4" spans="1:10" ht="20.25" customHeight="1" x14ac:dyDescent="0.3">
      <c r="A4" s="78" t="s">
        <v>299</v>
      </c>
      <c r="D4" s="9" t="s">
        <v>0</v>
      </c>
    </row>
    <row r="5" spans="1:10" ht="6.75" customHeight="1" x14ac:dyDescent="0.2"/>
    <row r="6" spans="1:10" x14ac:dyDescent="0.2">
      <c r="A6" s="2"/>
    </row>
    <row r="7" spans="1:10" ht="13.5" thickBot="1" x14ac:dyDescent="0.25">
      <c r="C7" s="4" t="s">
        <v>1</v>
      </c>
      <c r="D7" s="5"/>
      <c r="E7" s="5"/>
      <c r="F7" s="5"/>
      <c r="G7" s="5"/>
      <c r="H7" s="5"/>
      <c r="I7" s="5"/>
      <c r="J7" s="5"/>
    </row>
    <row r="8" spans="1:10" ht="13.5" thickBot="1" x14ac:dyDescent="0.25">
      <c r="E8" s="10" t="s">
        <v>2</v>
      </c>
    </row>
    <row r="9" spans="1:10" ht="13.5" thickBot="1" x14ac:dyDescent="0.25">
      <c r="C9" s="120" t="s">
        <v>3</v>
      </c>
      <c r="D9" s="1" t="s">
        <v>4</v>
      </c>
      <c r="E9" s="122"/>
      <c r="F9" s="123"/>
      <c r="G9" s="123"/>
      <c r="H9" s="123"/>
      <c r="I9" s="123"/>
      <c r="J9" s="124"/>
    </row>
    <row r="10" spans="1:10" ht="4.5" customHeight="1" thickBot="1" x14ac:dyDescent="0.25">
      <c r="C10" s="121"/>
    </row>
    <row r="11" spans="1:10" ht="13.5" thickBot="1" x14ac:dyDescent="0.25">
      <c r="C11" s="121"/>
      <c r="D11" s="1" t="s">
        <v>5</v>
      </c>
      <c r="E11" s="11">
        <v>2016</v>
      </c>
      <c r="G11" s="3"/>
    </row>
    <row r="12" spans="1:10" ht="4.5" customHeight="1" thickBot="1" x14ac:dyDescent="0.25">
      <c r="C12" s="121"/>
    </row>
    <row r="13" spans="1:10" ht="13.5" thickBot="1" x14ac:dyDescent="0.25">
      <c r="C13" s="121"/>
      <c r="D13" s="1" t="s">
        <v>6</v>
      </c>
      <c r="E13" s="12">
        <v>60</v>
      </c>
      <c r="G13" s="13" t="s">
        <v>7</v>
      </c>
    </row>
    <row r="14" spans="1:10" ht="13.5" thickBot="1" x14ac:dyDescent="0.25">
      <c r="C14" s="121"/>
      <c r="G14" s="13" t="s">
        <v>8</v>
      </c>
    </row>
    <row r="15" spans="1:10" ht="13.5" thickBot="1" x14ac:dyDescent="0.25">
      <c r="C15" s="121"/>
      <c r="D15" s="1" t="s">
        <v>9</v>
      </c>
      <c r="E15" s="12">
        <v>1000</v>
      </c>
      <c r="G15" s="10" t="s">
        <v>10</v>
      </c>
    </row>
    <row r="16" spans="1:10" x14ac:dyDescent="0.2">
      <c r="C16" s="121"/>
      <c r="D16" s="10" t="s">
        <v>11</v>
      </c>
      <c r="E16" s="14"/>
    </row>
    <row r="17" spans="3:10" ht="4.5" customHeight="1" thickBot="1" x14ac:dyDescent="0.25">
      <c r="C17" s="121"/>
    </row>
    <row r="18" spans="3:10" ht="13.5" thickBot="1" x14ac:dyDescent="0.25">
      <c r="C18" s="121"/>
      <c r="D18" s="1" t="s">
        <v>12</v>
      </c>
      <c r="E18" s="15">
        <v>1000</v>
      </c>
    </row>
    <row r="19" spans="3:10" ht="4.5" customHeight="1" thickBot="1" x14ac:dyDescent="0.25">
      <c r="C19" s="121"/>
    </row>
    <row r="20" spans="3:10" ht="13.5" thickBot="1" x14ac:dyDescent="0.25">
      <c r="C20" s="121"/>
      <c r="D20" s="1" t="s">
        <v>13</v>
      </c>
      <c r="E20" s="15" t="s">
        <v>14</v>
      </c>
    </row>
    <row r="21" spans="3:10" ht="4.5" customHeight="1" x14ac:dyDescent="0.2">
      <c r="C21" s="121"/>
      <c r="E21" s="16"/>
    </row>
    <row r="22" spans="3:10" ht="13.5" thickBot="1" x14ac:dyDescent="0.25">
      <c r="C22" s="121"/>
      <c r="D22" s="1" t="s">
        <v>15</v>
      </c>
    </row>
    <row r="23" spans="3:10" ht="13.5" thickBot="1" x14ac:dyDescent="0.25">
      <c r="C23" s="121"/>
      <c r="D23" s="1" t="s">
        <v>16</v>
      </c>
      <c r="E23" s="15" t="s">
        <v>269</v>
      </c>
    </row>
    <row r="24" spans="3:10" ht="13.5" thickBot="1" x14ac:dyDescent="0.25">
      <c r="C24" s="121"/>
      <c r="D24" s="1" t="s">
        <v>17</v>
      </c>
      <c r="E24" s="15"/>
    </row>
    <row r="25" spans="3:10" ht="4.5" customHeight="1" x14ac:dyDescent="0.2"/>
    <row r="26" spans="3:10" ht="9.75" customHeight="1" x14ac:dyDescent="0.25">
      <c r="C26" s="17"/>
      <c r="D26" s="3"/>
    </row>
    <row r="27" spans="3:10" x14ac:dyDescent="0.2">
      <c r="G27" s="18" t="s">
        <v>18</v>
      </c>
    </row>
    <row r="28" spans="3:10" x14ac:dyDescent="0.2">
      <c r="C28" s="120" t="s">
        <v>19</v>
      </c>
      <c r="D28" s="1" t="s">
        <v>20</v>
      </c>
      <c r="E28" s="6">
        <f>Zins20</f>
        <v>2.42</v>
      </c>
      <c r="F28" s="6" t="s">
        <v>21</v>
      </c>
      <c r="G28" s="19" t="s">
        <v>254</v>
      </c>
      <c r="H28" s="6"/>
      <c r="I28" s="6"/>
      <c r="J28" s="6"/>
    </row>
    <row r="29" spans="3:10" ht="4.5" customHeight="1" x14ac:dyDescent="0.2">
      <c r="C29" s="121"/>
      <c r="F29" s="6"/>
      <c r="G29" s="19"/>
      <c r="H29" s="6"/>
      <c r="I29" s="6"/>
      <c r="J29" s="6"/>
    </row>
    <row r="30" spans="3:10" x14ac:dyDescent="0.2">
      <c r="C30" s="121"/>
      <c r="D30" s="1" t="s">
        <v>22</v>
      </c>
      <c r="E30" s="77">
        <v>4125</v>
      </c>
      <c r="F30" s="1" t="s">
        <v>14</v>
      </c>
      <c r="G30" s="19" t="s">
        <v>284</v>
      </c>
    </row>
    <row r="31" spans="3:10" ht="4.5" customHeight="1" x14ac:dyDescent="0.2">
      <c r="C31" s="121"/>
      <c r="E31" s="6"/>
      <c r="G31" s="19"/>
    </row>
    <row r="32" spans="3:10" x14ac:dyDescent="0.2">
      <c r="C32" s="121"/>
      <c r="D32" s="1" t="s">
        <v>285</v>
      </c>
      <c r="E32" s="78">
        <v>811</v>
      </c>
      <c r="F32" s="1" t="s">
        <v>14</v>
      </c>
      <c r="G32" s="19" t="s">
        <v>283</v>
      </c>
    </row>
    <row r="33" spans="3:10" ht="4.5" customHeight="1" x14ac:dyDescent="0.2">
      <c r="C33" s="121"/>
      <c r="G33" s="6"/>
    </row>
    <row r="34" spans="3:10" x14ac:dyDescent="0.2">
      <c r="C34" s="121"/>
      <c r="D34" s="6" t="s">
        <v>23</v>
      </c>
      <c r="E34" s="78">
        <v>377</v>
      </c>
      <c r="F34" s="1" t="s">
        <v>14</v>
      </c>
      <c r="G34" s="19" t="s">
        <v>284</v>
      </c>
    </row>
    <row r="35" spans="3:10" ht="4.5" customHeight="1" x14ac:dyDescent="0.2">
      <c r="C35" s="121"/>
      <c r="D35" s="6"/>
      <c r="E35" s="6"/>
      <c r="G35" s="19"/>
    </row>
    <row r="36" spans="3:10" x14ac:dyDescent="0.2">
      <c r="C36" s="121"/>
      <c r="D36" s="1" t="s">
        <v>285</v>
      </c>
      <c r="E36" s="78">
        <v>4770</v>
      </c>
      <c r="F36" s="1" t="s">
        <v>14</v>
      </c>
      <c r="G36" s="19" t="s">
        <v>283</v>
      </c>
    </row>
    <row r="37" spans="3:10" ht="4.5" customHeight="1" x14ac:dyDescent="0.2">
      <c r="C37" s="121"/>
      <c r="G37" s="6"/>
    </row>
    <row r="38" spans="3:10" x14ac:dyDescent="0.2">
      <c r="C38" s="121"/>
      <c r="D38" s="1" t="s">
        <v>24</v>
      </c>
      <c r="G38" s="3"/>
    </row>
    <row r="39" spans="3:10" x14ac:dyDescent="0.2">
      <c r="C39" s="121"/>
      <c r="D39" s="1" t="s">
        <v>25</v>
      </c>
      <c r="E39" s="78">
        <v>9.6</v>
      </c>
      <c r="F39" s="6"/>
      <c r="G39" s="6" t="s">
        <v>26</v>
      </c>
      <c r="H39" s="6"/>
      <c r="I39" s="6"/>
      <c r="J39" s="6"/>
    </row>
    <row r="40" spans="3:10" ht="4.5" customHeight="1" x14ac:dyDescent="0.2">
      <c r="C40" s="121"/>
      <c r="F40" s="6"/>
      <c r="G40" s="6"/>
      <c r="H40" s="6"/>
      <c r="I40" s="6"/>
      <c r="J40" s="6"/>
    </row>
    <row r="41" spans="3:10" x14ac:dyDescent="0.2">
      <c r="D41" s="1" t="s">
        <v>27</v>
      </c>
      <c r="G41" s="6"/>
    </row>
    <row r="42" spans="3:10" x14ac:dyDescent="0.2">
      <c r="D42" s="1" t="s">
        <v>25</v>
      </c>
      <c r="E42" s="77">
        <v>13.3</v>
      </c>
      <c r="F42" s="6"/>
      <c r="G42" s="6" t="s">
        <v>26</v>
      </c>
      <c r="H42" s="6"/>
      <c r="I42" s="6"/>
      <c r="J42" s="6"/>
    </row>
    <row r="43" spans="3:10" ht="4.5" customHeight="1" x14ac:dyDescent="0.2">
      <c r="E43" s="6"/>
      <c r="F43" s="6"/>
      <c r="G43" s="6"/>
      <c r="H43" s="6"/>
      <c r="I43" s="6"/>
      <c r="J43" s="6"/>
    </row>
    <row r="44" spans="3:10" x14ac:dyDescent="0.2">
      <c r="D44" s="6" t="s">
        <v>28</v>
      </c>
      <c r="E44" s="77">
        <v>59917</v>
      </c>
      <c r="F44" s="6"/>
      <c r="G44" s="6" t="s">
        <v>29</v>
      </c>
      <c r="H44" s="6"/>
      <c r="I44" s="6"/>
      <c r="J44" s="6"/>
    </row>
    <row r="45" spans="3:10" ht="4.5" customHeight="1" x14ac:dyDescent="0.2">
      <c r="D45" s="6"/>
      <c r="E45" s="6"/>
      <c r="F45" s="6"/>
      <c r="G45" s="6"/>
      <c r="H45" s="6"/>
      <c r="I45" s="6"/>
      <c r="J45" s="6"/>
    </row>
    <row r="46" spans="3:10" x14ac:dyDescent="0.2">
      <c r="D46" s="6" t="s">
        <v>30</v>
      </c>
      <c r="E46" s="77">
        <v>58978</v>
      </c>
      <c r="F46" s="6"/>
      <c r="G46" s="6" t="s">
        <v>29</v>
      </c>
      <c r="H46" s="6"/>
      <c r="I46" s="6"/>
      <c r="J46" s="6"/>
    </row>
    <row r="47" spans="3:10" ht="4.5" customHeight="1" x14ac:dyDescent="0.2">
      <c r="D47" s="6"/>
      <c r="E47" s="6"/>
      <c r="F47" s="6"/>
      <c r="G47" s="6"/>
      <c r="H47" s="6"/>
      <c r="I47" s="6"/>
      <c r="J47" s="6"/>
    </row>
    <row r="48" spans="3:10" x14ac:dyDescent="0.2">
      <c r="D48" s="1" t="s">
        <v>31</v>
      </c>
      <c r="E48" s="6"/>
      <c r="F48" s="6"/>
      <c r="G48" s="6"/>
      <c r="H48" s="6"/>
      <c r="I48" s="6"/>
      <c r="J48" s="6"/>
    </row>
    <row r="49" spans="4:10" x14ac:dyDescent="0.2">
      <c r="D49" s="1" t="s">
        <v>32</v>
      </c>
      <c r="E49" s="1">
        <v>1.4</v>
      </c>
      <c r="F49" s="6"/>
      <c r="G49" s="6" t="s">
        <v>33</v>
      </c>
      <c r="H49" s="6"/>
      <c r="I49" s="6"/>
      <c r="J49" s="6"/>
    </row>
    <row r="50" spans="4:10" x14ac:dyDescent="0.2">
      <c r="D50" s="6" t="s">
        <v>34</v>
      </c>
      <c r="E50" s="6">
        <v>1.1000000000000001</v>
      </c>
      <c r="F50" s="6"/>
      <c r="G50" s="6"/>
      <c r="H50" s="6"/>
      <c r="I50" s="6"/>
      <c r="J50" s="6"/>
    </row>
    <row r="51" spans="4:10" ht="4.5" customHeight="1" x14ac:dyDescent="0.2">
      <c r="D51" s="6"/>
      <c r="E51" s="6"/>
      <c r="F51" s="6"/>
      <c r="G51" s="6"/>
      <c r="H51" s="6"/>
      <c r="I51" s="6"/>
      <c r="J51" s="6"/>
    </row>
    <row r="52" spans="4:10" x14ac:dyDescent="0.2">
      <c r="D52" s="6" t="s">
        <v>35</v>
      </c>
      <c r="E52" s="77">
        <v>41.5</v>
      </c>
      <c r="F52" s="6" t="s">
        <v>21</v>
      </c>
      <c r="G52" s="6" t="s">
        <v>36</v>
      </c>
      <c r="H52" s="6"/>
      <c r="I52" s="6"/>
      <c r="J52" s="6"/>
    </row>
    <row r="53" spans="4:10" ht="4.5" customHeight="1" x14ac:dyDescent="0.2">
      <c r="D53" s="6"/>
      <c r="E53" s="6"/>
      <c r="F53" s="6"/>
      <c r="G53" s="6"/>
      <c r="H53" s="6"/>
      <c r="I53" s="6"/>
      <c r="J53" s="6"/>
    </row>
    <row r="54" spans="4:10" x14ac:dyDescent="0.2">
      <c r="D54" s="6" t="s">
        <v>37</v>
      </c>
      <c r="E54" s="77">
        <v>1.86</v>
      </c>
      <c r="F54" s="6"/>
      <c r="G54" s="6" t="s">
        <v>36</v>
      </c>
      <c r="H54" s="6"/>
      <c r="I54" s="6"/>
      <c r="J54" s="6"/>
    </row>
    <row r="55" spans="4:10" ht="4.5" customHeight="1" x14ac:dyDescent="0.2">
      <c r="D55" s="6"/>
      <c r="E55" s="6"/>
      <c r="F55" s="6"/>
      <c r="G55" s="6"/>
      <c r="H55" s="6"/>
      <c r="I55" s="6"/>
      <c r="J55" s="6"/>
    </row>
    <row r="56" spans="4:10" x14ac:dyDescent="0.2">
      <c r="D56" s="1" t="s">
        <v>38</v>
      </c>
      <c r="G56" s="3"/>
    </row>
    <row r="57" spans="4:10" ht="15" customHeight="1" x14ac:dyDescent="0.2">
      <c r="D57" s="1" t="s">
        <v>39</v>
      </c>
      <c r="E57" s="78">
        <v>33.700000000000003</v>
      </c>
      <c r="F57" s="6" t="s">
        <v>14</v>
      </c>
      <c r="G57" s="6" t="s">
        <v>40</v>
      </c>
      <c r="H57" s="6"/>
      <c r="I57" s="6"/>
      <c r="J57" s="6"/>
    </row>
    <row r="58" spans="4:10" ht="4.5" customHeight="1" x14ac:dyDescent="0.2">
      <c r="E58" s="6"/>
      <c r="F58" s="6"/>
      <c r="G58" s="6"/>
      <c r="H58" s="6"/>
      <c r="I58" s="6"/>
      <c r="J58" s="6"/>
    </row>
    <row r="59" spans="4:10" x14ac:dyDescent="0.2">
      <c r="D59" s="1" t="s">
        <v>41</v>
      </c>
      <c r="E59" s="6"/>
      <c r="F59" s="6"/>
      <c r="G59" s="6" t="s">
        <v>42</v>
      </c>
      <c r="H59" s="6"/>
      <c r="I59" s="6"/>
      <c r="J59" s="6"/>
    </row>
    <row r="60" spans="4:10" x14ac:dyDescent="0.2">
      <c r="D60" s="1" t="s">
        <v>43</v>
      </c>
      <c r="E60" s="79">
        <v>186.1</v>
      </c>
      <c r="F60" s="1" t="s">
        <v>14</v>
      </c>
      <c r="G60" s="6" t="s">
        <v>40</v>
      </c>
    </row>
    <row r="61" spans="4:10" x14ac:dyDescent="0.2">
      <c r="D61" s="1" t="s">
        <v>44</v>
      </c>
      <c r="G61" s="6" t="s">
        <v>45</v>
      </c>
    </row>
    <row r="62" spans="4:10" ht="4.5" customHeight="1" x14ac:dyDescent="0.2"/>
    <row r="63" spans="4:10" x14ac:dyDescent="0.2">
      <c r="D63" s="1" t="s">
        <v>253</v>
      </c>
    </row>
    <row r="64" spans="4:10" x14ac:dyDescent="0.2">
      <c r="D64" s="1" t="s">
        <v>46</v>
      </c>
      <c r="E64" s="76">
        <v>0.65</v>
      </c>
      <c r="F64" s="1" t="s">
        <v>21</v>
      </c>
    </row>
    <row r="65" spans="4:6" x14ac:dyDescent="0.2">
      <c r="D65" s="1" t="s">
        <v>47</v>
      </c>
      <c r="E65" s="76">
        <v>1.17</v>
      </c>
      <c r="F65" s="1" t="s">
        <v>21</v>
      </c>
    </row>
    <row r="66" spans="4:6" x14ac:dyDescent="0.2">
      <c r="D66" s="1" t="s">
        <v>48</v>
      </c>
      <c r="E66" s="76">
        <v>1.92</v>
      </c>
      <c r="F66" s="1" t="s">
        <v>21</v>
      </c>
    </row>
    <row r="67" spans="4:6" x14ac:dyDescent="0.2">
      <c r="D67" s="1" t="s">
        <v>49</v>
      </c>
      <c r="E67" s="76">
        <v>2.42</v>
      </c>
      <c r="F67" s="1" t="s">
        <v>21</v>
      </c>
    </row>
  </sheetData>
  <sheetProtection selectLockedCells="1"/>
  <mergeCells count="3">
    <mergeCell ref="C9:C24"/>
    <mergeCell ref="E9:J9"/>
    <mergeCell ref="C28:C40"/>
  </mergeCells>
  <pageMargins left="0.78740157480314965" right="0.78740157480314965" top="0.98425196850393704" bottom="0.98425196850393704" header="0.51181102362204722" footer="0.51181102362204722"/>
  <pageSetup paperSize="9" scale="75" orientation="landscape" r:id="rId1"/>
  <headerFooter alignWithMargins="0">
    <oddFooter>&amp;R&amp;Z&amp;F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B0F0"/>
  </sheetPr>
  <dimension ref="A1:AD63"/>
  <sheetViews>
    <sheetView zoomScaleNormal="100" workbookViewId="0">
      <pane ySplit="5" topLeftCell="A15" activePane="bottomLeft" state="frozen"/>
      <selection activeCell="G40" sqref="G40"/>
      <selection pane="bottomLeft" activeCell="H20" sqref="H20:AD20"/>
    </sheetView>
  </sheetViews>
  <sheetFormatPr baseColWidth="10" defaultRowHeight="12.75" x14ac:dyDescent="0.2"/>
  <cols>
    <col min="1" max="1" width="10.140625" style="1" customWidth="1"/>
    <col min="2" max="2" width="1.85546875" style="1" customWidth="1"/>
    <col min="3" max="3" width="5.140625" style="1" customWidth="1"/>
    <col min="4" max="4" width="5.42578125" style="1" customWidth="1"/>
    <col min="5" max="5" width="39.85546875" style="1" customWidth="1"/>
    <col min="6" max="30" width="8.7109375" style="1" customWidth="1"/>
    <col min="31" max="16384" width="11.42578125" style="1"/>
  </cols>
  <sheetData>
    <row r="1" spans="1:30" ht="4.5" customHeight="1" x14ac:dyDescent="0.2"/>
    <row r="2" spans="1:30" ht="4.5" customHeight="1" x14ac:dyDescent="0.2"/>
    <row r="4" spans="1:30" ht="20.25" x14ac:dyDescent="0.3">
      <c r="C4" s="9" t="s">
        <v>0</v>
      </c>
      <c r="D4" s="9"/>
      <c r="E4" s="9"/>
      <c r="F4" s="9"/>
      <c r="G4" s="9"/>
      <c r="H4" s="9"/>
      <c r="I4" s="9"/>
      <c r="J4" s="9"/>
      <c r="K4" s="9"/>
    </row>
    <row r="5" spans="1:30" ht="3" customHeight="1" x14ac:dyDescent="0.2"/>
    <row r="6" spans="1:30" ht="1.5" customHeight="1" x14ac:dyDescent="0.2">
      <c r="A6" s="2"/>
    </row>
    <row r="7" spans="1:30" ht="1.5" customHeight="1" x14ac:dyDescent="0.2"/>
    <row r="8" spans="1:30" ht="1.5" customHeight="1" x14ac:dyDescent="0.2"/>
    <row r="9" spans="1:30" x14ac:dyDescent="0.2">
      <c r="G9" s="8"/>
    </row>
    <row r="10" spans="1:30" ht="13.5" thickBot="1" x14ac:dyDescent="0.25">
      <c r="C10" s="4" t="s">
        <v>50</v>
      </c>
      <c r="D10" s="5"/>
      <c r="E10" s="5"/>
      <c r="F10" s="5"/>
      <c r="G10" s="5"/>
      <c r="H10" s="5"/>
      <c r="I10" s="5"/>
      <c r="J10" s="5"/>
      <c r="K10" s="5"/>
      <c r="L10" s="5"/>
      <c r="M10" s="5"/>
      <c r="N10" s="5"/>
      <c r="O10" s="5"/>
      <c r="P10" s="5"/>
      <c r="Q10" s="5"/>
      <c r="R10" s="5"/>
      <c r="S10" s="5"/>
      <c r="T10" s="5"/>
      <c r="U10" s="5"/>
      <c r="V10" s="5"/>
      <c r="W10" s="5"/>
      <c r="X10" s="5"/>
      <c r="Y10" s="5"/>
      <c r="Z10" s="5"/>
      <c r="AA10" s="5"/>
      <c r="AB10" s="5"/>
      <c r="AC10" s="5"/>
      <c r="AD10" s="5"/>
    </row>
    <row r="11" spans="1:30" ht="15" x14ac:dyDescent="0.2">
      <c r="C11" s="128">
        <f>Projektbezeichnung</f>
        <v>0</v>
      </c>
      <c r="D11" s="129"/>
      <c r="E11" s="129"/>
      <c r="F11" s="121"/>
      <c r="G11" s="121"/>
      <c r="H11" s="121"/>
      <c r="I11" s="121"/>
      <c r="J11" s="121"/>
      <c r="K11" s="130" t="s">
        <v>51</v>
      </c>
      <c r="L11" s="112"/>
      <c r="M11" s="112"/>
      <c r="N11" s="131"/>
      <c r="O11" s="131"/>
      <c r="P11" s="131"/>
      <c r="Q11" s="131"/>
    </row>
    <row r="12" spans="1:30" ht="13.5" thickBot="1" x14ac:dyDescent="0.25">
      <c r="C12" s="20">
        <f>Dimensionsbezeichnung</f>
        <v>1000</v>
      </c>
      <c r="D12" s="21" t="str">
        <f>Währung</f>
        <v>€</v>
      </c>
      <c r="E12" s="22"/>
      <c r="F12" s="23">
        <f>Anfangsjahr</f>
        <v>2016</v>
      </c>
      <c r="G12" s="23">
        <f t="shared" ref="G12:AB12" si="0">F12+1</f>
        <v>2017</v>
      </c>
      <c r="H12" s="23">
        <f t="shared" si="0"/>
        <v>2018</v>
      </c>
      <c r="I12" s="23">
        <f t="shared" si="0"/>
        <v>2019</v>
      </c>
      <c r="J12" s="23">
        <f t="shared" si="0"/>
        <v>2020</v>
      </c>
      <c r="K12" s="23">
        <f t="shared" si="0"/>
        <v>2021</v>
      </c>
      <c r="L12" s="23">
        <f t="shared" si="0"/>
        <v>2022</v>
      </c>
      <c r="M12" s="23">
        <f t="shared" si="0"/>
        <v>2023</v>
      </c>
      <c r="N12" s="23">
        <f t="shared" si="0"/>
        <v>2024</v>
      </c>
      <c r="O12" s="23">
        <f t="shared" si="0"/>
        <v>2025</v>
      </c>
      <c r="P12" s="23">
        <f t="shared" si="0"/>
        <v>2026</v>
      </c>
      <c r="Q12" s="23">
        <f t="shared" si="0"/>
        <v>2027</v>
      </c>
      <c r="R12" s="23">
        <f t="shared" si="0"/>
        <v>2028</v>
      </c>
      <c r="S12" s="23">
        <f t="shared" si="0"/>
        <v>2029</v>
      </c>
      <c r="T12" s="23">
        <f t="shared" si="0"/>
        <v>2030</v>
      </c>
      <c r="U12" s="23">
        <f t="shared" si="0"/>
        <v>2031</v>
      </c>
      <c r="V12" s="23">
        <f t="shared" si="0"/>
        <v>2032</v>
      </c>
      <c r="W12" s="23">
        <f t="shared" si="0"/>
        <v>2033</v>
      </c>
      <c r="X12" s="23">
        <f t="shared" si="0"/>
        <v>2034</v>
      </c>
      <c r="Y12" s="23">
        <f t="shared" si="0"/>
        <v>2035</v>
      </c>
      <c r="Z12" s="23">
        <f t="shared" si="0"/>
        <v>2036</v>
      </c>
      <c r="AA12" s="23">
        <f t="shared" si="0"/>
        <v>2037</v>
      </c>
      <c r="AB12" s="23">
        <f t="shared" si="0"/>
        <v>2038</v>
      </c>
      <c r="AC12" s="23">
        <f>AB12+1</f>
        <v>2039</v>
      </c>
      <c r="AD12" s="23">
        <f>AC12+1</f>
        <v>2040</v>
      </c>
    </row>
    <row r="13" spans="1:30" x14ac:dyDescent="0.2">
      <c r="C13" s="132" t="s">
        <v>52</v>
      </c>
      <c r="D13" s="24" t="s">
        <v>53</v>
      </c>
      <c r="E13" s="24"/>
      <c r="F13" s="25"/>
      <c r="G13" s="26"/>
      <c r="H13" s="26"/>
      <c r="I13" s="26"/>
      <c r="J13" s="26"/>
      <c r="K13" s="26"/>
      <c r="L13" s="26"/>
      <c r="M13" s="26"/>
      <c r="N13" s="26"/>
      <c r="O13" s="26"/>
      <c r="P13" s="26"/>
      <c r="Q13" s="26"/>
      <c r="R13" s="26"/>
      <c r="S13" s="26"/>
      <c r="T13" s="26"/>
      <c r="U13" s="26"/>
      <c r="V13" s="26"/>
      <c r="W13" s="26"/>
      <c r="X13" s="26"/>
      <c r="Y13" s="26"/>
      <c r="Z13" s="26"/>
      <c r="AA13" s="26"/>
      <c r="AB13" s="26"/>
      <c r="AC13" s="26"/>
      <c r="AD13" s="27"/>
    </row>
    <row r="14" spans="1:30" x14ac:dyDescent="0.2">
      <c r="C14" s="133"/>
      <c r="D14" s="16"/>
      <c r="E14" s="16" t="s">
        <v>54</v>
      </c>
      <c r="F14" s="28"/>
      <c r="G14" s="29"/>
      <c r="H14" s="29"/>
      <c r="I14" s="29"/>
      <c r="J14" s="29"/>
      <c r="K14" s="29"/>
      <c r="L14" s="29"/>
      <c r="M14" s="29"/>
      <c r="N14" s="29"/>
      <c r="O14" s="29"/>
      <c r="P14" s="29"/>
      <c r="Q14" s="29"/>
      <c r="R14" s="29"/>
      <c r="S14" s="29"/>
      <c r="T14" s="29"/>
      <c r="U14" s="29"/>
      <c r="V14" s="29"/>
      <c r="W14" s="29"/>
      <c r="X14" s="29"/>
      <c r="Y14" s="29"/>
      <c r="Z14" s="29"/>
      <c r="AA14" s="29"/>
      <c r="AB14" s="29"/>
      <c r="AC14" s="29"/>
      <c r="AD14" s="30"/>
    </row>
    <row r="15" spans="1:30" x14ac:dyDescent="0.2">
      <c r="C15" s="133"/>
      <c r="D15" s="16" t="s">
        <v>55</v>
      </c>
      <c r="E15" s="16"/>
      <c r="F15" s="28"/>
      <c r="G15" s="29"/>
      <c r="H15" s="29"/>
      <c r="I15" s="29"/>
      <c r="J15" s="29"/>
      <c r="K15" s="29"/>
      <c r="L15" s="29"/>
      <c r="M15" s="29"/>
      <c r="N15" s="29"/>
      <c r="O15" s="29"/>
      <c r="P15" s="29"/>
      <c r="Q15" s="29"/>
      <c r="R15" s="29"/>
      <c r="S15" s="29"/>
      <c r="T15" s="29"/>
      <c r="U15" s="29"/>
      <c r="V15" s="29"/>
      <c r="W15" s="29"/>
      <c r="X15" s="29"/>
      <c r="Y15" s="29"/>
      <c r="Z15" s="29"/>
      <c r="AA15" s="29"/>
      <c r="AB15" s="29"/>
      <c r="AC15" s="29"/>
      <c r="AD15" s="30"/>
    </row>
    <row r="16" spans="1:30" x14ac:dyDescent="0.2">
      <c r="C16" s="133"/>
      <c r="D16" s="16" t="s">
        <v>270</v>
      </c>
      <c r="E16" s="16"/>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row>
    <row r="17" spans="3:30" x14ac:dyDescent="0.2">
      <c r="C17" s="133"/>
      <c r="D17" s="16" t="s">
        <v>56</v>
      </c>
      <c r="E17" s="16"/>
      <c r="F17" s="28"/>
      <c r="G17" s="29"/>
      <c r="H17" s="29"/>
      <c r="I17" s="29"/>
      <c r="J17" s="29"/>
      <c r="K17" s="29"/>
      <c r="L17" s="29"/>
      <c r="M17" s="29"/>
      <c r="N17" s="29"/>
      <c r="O17" s="29"/>
      <c r="P17" s="29"/>
      <c r="Q17" s="29"/>
      <c r="R17" s="29"/>
      <c r="S17" s="29"/>
      <c r="T17" s="29"/>
      <c r="U17" s="29"/>
      <c r="V17" s="29"/>
      <c r="W17" s="29"/>
      <c r="X17" s="29"/>
      <c r="Y17" s="29"/>
      <c r="Z17" s="29"/>
      <c r="AA17" s="29"/>
      <c r="AB17" s="29"/>
      <c r="AC17" s="29"/>
      <c r="AD17" s="30"/>
    </row>
    <row r="18" spans="3:30" x14ac:dyDescent="0.2">
      <c r="C18" s="133"/>
      <c r="D18" s="16" t="s">
        <v>57</v>
      </c>
      <c r="E18" s="16"/>
      <c r="F18" s="28"/>
      <c r="G18" s="29"/>
      <c r="H18" s="29"/>
      <c r="I18" s="29"/>
      <c r="J18" s="29"/>
      <c r="K18" s="29"/>
      <c r="L18" s="29"/>
      <c r="M18" s="29"/>
      <c r="N18" s="29"/>
      <c r="O18" s="29"/>
      <c r="P18" s="29"/>
      <c r="Q18" s="29"/>
      <c r="R18" s="29"/>
      <c r="S18" s="29"/>
      <c r="T18" s="29"/>
      <c r="U18" s="29"/>
      <c r="V18" s="29"/>
      <c r="W18" s="29"/>
      <c r="X18" s="29"/>
      <c r="Y18" s="29"/>
      <c r="Z18" s="29"/>
      <c r="AA18" s="29"/>
      <c r="AB18" s="29"/>
      <c r="AC18" s="29"/>
      <c r="AD18" s="30"/>
    </row>
    <row r="19" spans="3:30" x14ac:dyDescent="0.2">
      <c r="C19" s="133"/>
      <c r="D19" s="16" t="s">
        <v>58</v>
      </c>
      <c r="E19" s="16"/>
      <c r="F19" s="28"/>
      <c r="G19" s="29"/>
      <c r="H19" s="29"/>
      <c r="I19" s="29"/>
      <c r="J19" s="29"/>
      <c r="K19" s="29"/>
      <c r="L19" s="29"/>
      <c r="M19" s="29"/>
      <c r="N19" s="29"/>
      <c r="O19" s="29"/>
      <c r="P19" s="29"/>
      <c r="Q19" s="29"/>
      <c r="R19" s="29"/>
      <c r="S19" s="29"/>
      <c r="T19" s="29"/>
      <c r="U19" s="29"/>
      <c r="V19" s="29"/>
      <c r="W19" s="29"/>
      <c r="X19" s="29"/>
      <c r="Y19" s="29"/>
      <c r="Z19" s="29"/>
      <c r="AA19" s="29"/>
      <c r="AB19" s="29"/>
      <c r="AC19" s="29"/>
      <c r="AD19" s="30"/>
    </row>
    <row r="20" spans="3:30" x14ac:dyDescent="0.2">
      <c r="C20" s="133"/>
      <c r="D20" s="16" t="s">
        <v>270</v>
      </c>
      <c r="E20" s="16"/>
      <c r="F20" s="28">
        <f>Einzelveranstaltungen!F35</f>
        <v>0</v>
      </c>
      <c r="G20" s="29">
        <f>F20</f>
        <v>0</v>
      </c>
      <c r="H20" s="29">
        <f t="shared" ref="H20:AD20" si="1">G20</f>
        <v>0</v>
      </c>
      <c r="I20" s="29">
        <f t="shared" si="1"/>
        <v>0</v>
      </c>
      <c r="J20" s="29">
        <f t="shared" si="1"/>
        <v>0</v>
      </c>
      <c r="K20" s="29">
        <f t="shared" si="1"/>
        <v>0</v>
      </c>
      <c r="L20" s="29">
        <f t="shared" si="1"/>
        <v>0</v>
      </c>
      <c r="M20" s="29">
        <f t="shared" si="1"/>
        <v>0</v>
      </c>
      <c r="N20" s="29">
        <f t="shared" si="1"/>
        <v>0</v>
      </c>
      <c r="O20" s="29">
        <f t="shared" si="1"/>
        <v>0</v>
      </c>
      <c r="P20" s="29">
        <f t="shared" si="1"/>
        <v>0</v>
      </c>
      <c r="Q20" s="29">
        <f t="shared" si="1"/>
        <v>0</v>
      </c>
      <c r="R20" s="29">
        <f t="shared" si="1"/>
        <v>0</v>
      </c>
      <c r="S20" s="29">
        <f t="shared" si="1"/>
        <v>0</v>
      </c>
      <c r="T20" s="29">
        <f t="shared" si="1"/>
        <v>0</v>
      </c>
      <c r="U20" s="29">
        <f t="shared" si="1"/>
        <v>0</v>
      </c>
      <c r="V20" s="29">
        <f t="shared" si="1"/>
        <v>0</v>
      </c>
      <c r="W20" s="29">
        <f t="shared" si="1"/>
        <v>0</v>
      </c>
      <c r="X20" s="29">
        <f t="shared" si="1"/>
        <v>0</v>
      </c>
      <c r="Y20" s="29">
        <f t="shared" si="1"/>
        <v>0</v>
      </c>
      <c r="Z20" s="29">
        <f t="shared" si="1"/>
        <v>0</v>
      </c>
      <c r="AA20" s="29">
        <f t="shared" si="1"/>
        <v>0</v>
      </c>
      <c r="AB20" s="29">
        <f t="shared" si="1"/>
        <v>0</v>
      </c>
      <c r="AC20" s="29">
        <f t="shared" si="1"/>
        <v>0</v>
      </c>
      <c r="AD20" s="29">
        <f t="shared" si="1"/>
        <v>0</v>
      </c>
    </row>
    <row r="21" spans="3:30" ht="13.5" thickBot="1" x14ac:dyDescent="0.25">
      <c r="C21" s="133"/>
      <c r="D21" s="31" t="s">
        <v>60</v>
      </c>
      <c r="E21" s="31"/>
      <c r="F21" s="32"/>
      <c r="G21" s="33"/>
      <c r="H21" s="33"/>
      <c r="I21" s="33"/>
      <c r="J21" s="33"/>
      <c r="K21" s="33"/>
      <c r="L21" s="33"/>
      <c r="M21" s="33"/>
      <c r="N21" s="33"/>
      <c r="O21" s="33"/>
      <c r="P21" s="33"/>
      <c r="Q21" s="33"/>
      <c r="R21" s="33"/>
      <c r="S21" s="33"/>
      <c r="T21" s="33"/>
      <c r="U21" s="33"/>
      <c r="V21" s="33"/>
      <c r="W21" s="33"/>
      <c r="X21" s="33"/>
      <c r="Y21" s="33"/>
      <c r="Z21" s="33"/>
      <c r="AA21" s="33"/>
      <c r="AB21" s="33"/>
      <c r="AC21" s="33"/>
      <c r="AD21" s="34"/>
    </row>
    <row r="22" spans="3:30" x14ac:dyDescent="0.2">
      <c r="C22" s="133"/>
      <c r="D22" s="16" t="s">
        <v>61</v>
      </c>
      <c r="E22" s="16"/>
      <c r="F22" s="35">
        <f>SUM(F15:F21)</f>
        <v>0</v>
      </c>
      <c r="G22" s="35">
        <f t="shared" ref="G22:AD22" si="2">SUM(G15:G21)</f>
        <v>0</v>
      </c>
      <c r="H22" s="35">
        <f t="shared" si="2"/>
        <v>0</v>
      </c>
      <c r="I22" s="35">
        <f t="shared" si="2"/>
        <v>0</v>
      </c>
      <c r="J22" s="35">
        <f t="shared" si="2"/>
        <v>0</v>
      </c>
      <c r="K22" s="35">
        <f t="shared" si="2"/>
        <v>0</v>
      </c>
      <c r="L22" s="35">
        <f t="shared" si="2"/>
        <v>0</v>
      </c>
      <c r="M22" s="35">
        <f t="shared" si="2"/>
        <v>0</v>
      </c>
      <c r="N22" s="35">
        <f t="shared" si="2"/>
        <v>0</v>
      </c>
      <c r="O22" s="35">
        <f t="shared" si="2"/>
        <v>0</v>
      </c>
      <c r="P22" s="35">
        <f t="shared" si="2"/>
        <v>0</v>
      </c>
      <c r="Q22" s="35">
        <f t="shared" si="2"/>
        <v>0</v>
      </c>
      <c r="R22" s="35">
        <f t="shared" si="2"/>
        <v>0</v>
      </c>
      <c r="S22" s="35">
        <f t="shared" si="2"/>
        <v>0</v>
      </c>
      <c r="T22" s="35">
        <f t="shared" si="2"/>
        <v>0</v>
      </c>
      <c r="U22" s="35">
        <f t="shared" si="2"/>
        <v>0</v>
      </c>
      <c r="V22" s="35">
        <f t="shared" si="2"/>
        <v>0</v>
      </c>
      <c r="W22" s="35">
        <f t="shared" si="2"/>
        <v>0</v>
      </c>
      <c r="X22" s="35">
        <f t="shared" si="2"/>
        <v>0</v>
      </c>
      <c r="Y22" s="35">
        <f t="shared" si="2"/>
        <v>0</v>
      </c>
      <c r="Z22" s="35">
        <f t="shared" si="2"/>
        <v>0</v>
      </c>
      <c r="AA22" s="35">
        <f t="shared" si="2"/>
        <v>0</v>
      </c>
      <c r="AB22" s="35">
        <f t="shared" si="2"/>
        <v>0</v>
      </c>
      <c r="AC22" s="35">
        <f t="shared" si="2"/>
        <v>0</v>
      </c>
      <c r="AD22" s="35">
        <f t="shared" si="2"/>
        <v>0</v>
      </c>
    </row>
    <row r="23" spans="3:30" ht="13.5" thickBot="1" x14ac:dyDescent="0.25">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row>
    <row r="24" spans="3:30" x14ac:dyDescent="0.2">
      <c r="C24" s="125" t="s">
        <v>62</v>
      </c>
      <c r="D24" s="24" t="s">
        <v>63</v>
      </c>
      <c r="E24" s="24"/>
      <c r="F24" s="25"/>
      <c r="G24" s="26"/>
      <c r="H24" s="26"/>
      <c r="I24" s="26"/>
      <c r="J24" s="26"/>
      <c r="K24" s="26"/>
      <c r="L24" s="26"/>
      <c r="M24" s="26"/>
      <c r="N24" s="26"/>
      <c r="O24" s="26"/>
      <c r="P24" s="26"/>
      <c r="Q24" s="26"/>
      <c r="R24" s="26"/>
      <c r="S24" s="26"/>
      <c r="T24" s="26"/>
      <c r="U24" s="26"/>
      <c r="V24" s="26"/>
      <c r="W24" s="26"/>
      <c r="X24" s="26"/>
      <c r="Y24" s="26"/>
      <c r="Z24" s="26"/>
      <c r="AA24" s="26"/>
      <c r="AB24" s="26"/>
      <c r="AC24" s="26"/>
      <c r="AD24" s="27"/>
    </row>
    <row r="25" spans="3:30" x14ac:dyDescent="0.2">
      <c r="C25" s="126"/>
      <c r="D25" s="16" t="s">
        <v>64</v>
      </c>
      <c r="E25" s="16"/>
      <c r="F25" s="28"/>
      <c r="G25" s="29"/>
      <c r="H25" s="29"/>
      <c r="I25" s="29"/>
      <c r="J25" s="29"/>
      <c r="K25" s="29"/>
      <c r="L25" s="29"/>
      <c r="M25" s="29"/>
      <c r="N25" s="29"/>
      <c r="O25" s="29"/>
      <c r="P25" s="29"/>
      <c r="Q25" s="29"/>
      <c r="R25" s="29"/>
      <c r="S25" s="29"/>
      <c r="T25" s="29"/>
      <c r="U25" s="29"/>
      <c r="V25" s="29"/>
      <c r="W25" s="29"/>
      <c r="X25" s="29"/>
      <c r="Y25" s="29"/>
      <c r="Z25" s="29"/>
      <c r="AA25" s="29"/>
      <c r="AB25" s="29"/>
      <c r="AC25" s="29"/>
      <c r="AD25" s="30"/>
    </row>
    <row r="26" spans="3:30" x14ac:dyDescent="0.2">
      <c r="C26" s="126"/>
      <c r="D26" s="16" t="s">
        <v>65</v>
      </c>
      <c r="E26" s="16"/>
      <c r="F26" s="28"/>
      <c r="G26" s="29"/>
      <c r="H26" s="29"/>
      <c r="I26" s="29"/>
      <c r="J26" s="29"/>
      <c r="K26" s="29"/>
      <c r="L26" s="29"/>
      <c r="M26" s="29"/>
      <c r="N26" s="29"/>
      <c r="O26" s="29"/>
      <c r="P26" s="29"/>
      <c r="Q26" s="29"/>
      <c r="R26" s="29"/>
      <c r="S26" s="29"/>
      <c r="T26" s="29"/>
      <c r="U26" s="29"/>
      <c r="V26" s="29"/>
      <c r="W26" s="29"/>
      <c r="X26" s="29"/>
      <c r="Y26" s="29"/>
      <c r="Z26" s="29"/>
      <c r="AA26" s="29"/>
      <c r="AB26" s="29"/>
      <c r="AC26" s="29"/>
      <c r="AD26" s="30"/>
    </row>
    <row r="27" spans="3:30" ht="13.5" thickBot="1" x14ac:dyDescent="0.25">
      <c r="C27" s="126"/>
      <c r="D27" s="31" t="s">
        <v>59</v>
      </c>
      <c r="E27" s="31"/>
      <c r="F27" s="32"/>
      <c r="G27" s="33"/>
      <c r="H27" s="33"/>
      <c r="I27" s="33"/>
      <c r="J27" s="33"/>
      <c r="K27" s="33"/>
      <c r="L27" s="33"/>
      <c r="M27" s="33"/>
      <c r="N27" s="33"/>
      <c r="O27" s="33"/>
      <c r="P27" s="33"/>
      <c r="Q27" s="33"/>
      <c r="R27" s="33"/>
      <c r="S27" s="33"/>
      <c r="T27" s="33"/>
      <c r="U27" s="33"/>
      <c r="V27" s="33"/>
      <c r="W27" s="33"/>
      <c r="X27" s="33"/>
      <c r="Y27" s="33"/>
      <c r="Z27" s="33"/>
      <c r="AA27" s="33"/>
      <c r="AB27" s="33"/>
      <c r="AC27" s="33"/>
      <c r="AD27" s="34"/>
    </row>
    <row r="28" spans="3:30" x14ac:dyDescent="0.2">
      <c r="C28" s="126"/>
      <c r="D28" s="16" t="s">
        <v>66</v>
      </c>
      <c r="E28" s="16"/>
      <c r="F28" s="35">
        <f t="shared" ref="F28:AD28" si="3">SUM(F24:F27)</f>
        <v>0</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row>
    <row r="29" spans="3:30" x14ac:dyDescent="0.2">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row>
    <row r="30" spans="3:30" x14ac:dyDescent="0.2">
      <c r="D30" s="37" t="s">
        <v>67</v>
      </c>
      <c r="E30" s="24"/>
      <c r="F30" s="38">
        <f t="shared" ref="F30:AB30" si="4">F28+F22</f>
        <v>0</v>
      </c>
      <c r="G30" s="38">
        <f t="shared" si="4"/>
        <v>0</v>
      </c>
      <c r="H30" s="38">
        <f t="shared" si="4"/>
        <v>0</v>
      </c>
      <c r="I30" s="38">
        <f t="shared" si="4"/>
        <v>0</v>
      </c>
      <c r="J30" s="38">
        <f t="shared" si="4"/>
        <v>0</v>
      </c>
      <c r="K30" s="38">
        <f t="shared" si="4"/>
        <v>0</v>
      </c>
      <c r="L30" s="38">
        <f t="shared" si="4"/>
        <v>0</v>
      </c>
      <c r="M30" s="38">
        <f t="shared" si="4"/>
        <v>0</v>
      </c>
      <c r="N30" s="38">
        <f t="shared" si="4"/>
        <v>0</v>
      </c>
      <c r="O30" s="38">
        <f t="shared" si="4"/>
        <v>0</v>
      </c>
      <c r="P30" s="38">
        <f t="shared" si="4"/>
        <v>0</v>
      </c>
      <c r="Q30" s="38">
        <f t="shared" si="4"/>
        <v>0</v>
      </c>
      <c r="R30" s="38">
        <f t="shared" si="4"/>
        <v>0</v>
      </c>
      <c r="S30" s="38">
        <f t="shared" si="4"/>
        <v>0</v>
      </c>
      <c r="T30" s="38">
        <f t="shared" si="4"/>
        <v>0</v>
      </c>
      <c r="U30" s="38">
        <f t="shared" si="4"/>
        <v>0</v>
      </c>
      <c r="V30" s="38">
        <f t="shared" si="4"/>
        <v>0</v>
      </c>
      <c r="W30" s="38">
        <f t="shared" si="4"/>
        <v>0</v>
      </c>
      <c r="X30" s="38">
        <f t="shared" si="4"/>
        <v>0</v>
      </c>
      <c r="Y30" s="38">
        <f t="shared" si="4"/>
        <v>0</v>
      </c>
      <c r="Z30" s="38">
        <f t="shared" si="4"/>
        <v>0</v>
      </c>
      <c r="AA30" s="38">
        <f t="shared" si="4"/>
        <v>0</v>
      </c>
      <c r="AB30" s="38">
        <f t="shared" si="4"/>
        <v>0</v>
      </c>
      <c r="AC30" s="38">
        <f>AC28+AC22</f>
        <v>0</v>
      </c>
      <c r="AD30" s="38">
        <f>AD28+AD22</f>
        <v>0</v>
      </c>
    </row>
    <row r="31" spans="3:30" x14ac:dyDescent="0.2">
      <c r="D31" s="39" t="s">
        <v>68</v>
      </c>
      <c r="E31" s="16"/>
      <c r="F31" s="40">
        <v>1</v>
      </c>
      <c r="G31" s="40">
        <f>F31*((Realzinssatz/100)+1)</f>
        <v>1.0242</v>
      </c>
      <c r="H31" s="40">
        <f t="shared" ref="H31:Q31" si="5">G31*((Realzinssatz/100)+1)</f>
        <v>1.0489856399999999</v>
      </c>
      <c r="I31" s="40">
        <f t="shared" si="5"/>
        <v>1.0743710924879999</v>
      </c>
      <c r="J31" s="40">
        <f t="shared" si="5"/>
        <v>1.1003708729262094</v>
      </c>
      <c r="K31" s="40">
        <f t="shared" si="5"/>
        <v>1.1269998480510237</v>
      </c>
      <c r="L31" s="40">
        <f t="shared" si="5"/>
        <v>1.1542732443738586</v>
      </c>
      <c r="M31" s="40">
        <f t="shared" si="5"/>
        <v>1.1822066568877059</v>
      </c>
      <c r="N31" s="40">
        <f t="shared" si="5"/>
        <v>1.2108160579843883</v>
      </c>
      <c r="O31" s="40">
        <f t="shared" si="5"/>
        <v>1.2401178065876104</v>
      </c>
      <c r="P31" s="40">
        <f t="shared" si="5"/>
        <v>1.2701286575070305</v>
      </c>
      <c r="Q31" s="40">
        <f t="shared" si="5"/>
        <v>1.3008657710187006</v>
      </c>
      <c r="R31" s="40">
        <f t="shared" ref="R31:AB31" si="6">Q31*((Realzinssatz/100)+1)</f>
        <v>1.3323467226773531</v>
      </c>
      <c r="S31" s="40">
        <f t="shared" si="6"/>
        <v>1.364589513366145</v>
      </c>
      <c r="T31" s="40">
        <f t="shared" si="6"/>
        <v>1.3976125795896057</v>
      </c>
      <c r="U31" s="40">
        <f t="shared" si="6"/>
        <v>1.4314348040156741</v>
      </c>
      <c r="V31" s="40">
        <f t="shared" si="6"/>
        <v>1.4660755262728535</v>
      </c>
      <c r="W31" s="40">
        <f t="shared" si="6"/>
        <v>1.5015545540086566</v>
      </c>
      <c r="X31" s="40">
        <f t="shared" si="6"/>
        <v>1.5378921742156662</v>
      </c>
      <c r="Y31" s="40">
        <f t="shared" si="6"/>
        <v>1.5751091648316853</v>
      </c>
      <c r="Z31" s="40">
        <f t="shared" si="6"/>
        <v>1.6132268066206121</v>
      </c>
      <c r="AA31" s="40">
        <f t="shared" si="6"/>
        <v>1.652266895340831</v>
      </c>
      <c r="AB31" s="40">
        <f t="shared" si="6"/>
        <v>1.6922517542080791</v>
      </c>
      <c r="AC31" s="40">
        <f>AB31*((Realzinssatz/100)+1)</f>
        <v>1.7332042466599145</v>
      </c>
      <c r="AD31" s="40">
        <f>AC31*((Realzinssatz/100)+1)</f>
        <v>1.7751477894290844</v>
      </c>
    </row>
    <row r="32" spans="3:30" x14ac:dyDescent="0.2">
      <c r="D32" s="41" t="s">
        <v>69</v>
      </c>
      <c r="E32" s="16"/>
      <c r="F32" s="38">
        <f t="shared" ref="F32:AD32" si="7">F30/F31</f>
        <v>0</v>
      </c>
      <c r="G32" s="38">
        <f t="shared" si="7"/>
        <v>0</v>
      </c>
      <c r="H32" s="38">
        <f t="shared" si="7"/>
        <v>0</v>
      </c>
      <c r="I32" s="38">
        <f t="shared" si="7"/>
        <v>0</v>
      </c>
      <c r="J32" s="38">
        <f t="shared" si="7"/>
        <v>0</v>
      </c>
      <c r="K32" s="38">
        <f t="shared" si="7"/>
        <v>0</v>
      </c>
      <c r="L32" s="38">
        <f t="shared" si="7"/>
        <v>0</v>
      </c>
      <c r="M32" s="38">
        <f t="shared" si="7"/>
        <v>0</v>
      </c>
      <c r="N32" s="38">
        <f t="shared" si="7"/>
        <v>0</v>
      </c>
      <c r="O32" s="38">
        <f t="shared" si="7"/>
        <v>0</v>
      </c>
      <c r="P32" s="38">
        <f t="shared" si="7"/>
        <v>0</v>
      </c>
      <c r="Q32" s="38">
        <f t="shared" si="7"/>
        <v>0</v>
      </c>
      <c r="R32" s="38">
        <f t="shared" si="7"/>
        <v>0</v>
      </c>
      <c r="S32" s="38">
        <f t="shared" si="7"/>
        <v>0</v>
      </c>
      <c r="T32" s="38">
        <f t="shared" si="7"/>
        <v>0</v>
      </c>
      <c r="U32" s="38">
        <f t="shared" si="7"/>
        <v>0</v>
      </c>
      <c r="V32" s="38">
        <f t="shared" si="7"/>
        <v>0</v>
      </c>
      <c r="W32" s="38">
        <f t="shared" si="7"/>
        <v>0</v>
      </c>
      <c r="X32" s="38">
        <f t="shared" si="7"/>
        <v>0</v>
      </c>
      <c r="Y32" s="38">
        <f t="shared" si="7"/>
        <v>0</v>
      </c>
      <c r="Z32" s="38">
        <f t="shared" si="7"/>
        <v>0</v>
      </c>
      <c r="AA32" s="38">
        <f t="shared" si="7"/>
        <v>0</v>
      </c>
      <c r="AB32" s="38">
        <f t="shared" si="7"/>
        <v>0</v>
      </c>
      <c r="AC32" s="38">
        <f t="shared" si="7"/>
        <v>0</v>
      </c>
      <c r="AD32" s="38">
        <f t="shared" si="7"/>
        <v>0</v>
      </c>
    </row>
    <row r="33" spans="3:30" ht="13.5" thickBot="1" x14ac:dyDescent="0.25">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row>
    <row r="34" spans="3:30" x14ac:dyDescent="0.2">
      <c r="C34" s="125" t="s">
        <v>70</v>
      </c>
      <c r="D34" s="24" t="s">
        <v>71</v>
      </c>
      <c r="E34" s="24"/>
      <c r="F34" s="25"/>
      <c r="G34" s="26"/>
      <c r="H34" s="26"/>
      <c r="I34" s="26"/>
      <c r="J34" s="26"/>
      <c r="K34" s="26"/>
      <c r="L34" s="26"/>
      <c r="M34" s="26"/>
      <c r="N34" s="26"/>
      <c r="O34" s="26"/>
      <c r="P34" s="26"/>
      <c r="Q34" s="26"/>
      <c r="R34" s="26"/>
      <c r="S34" s="26"/>
      <c r="T34" s="26"/>
      <c r="U34" s="26"/>
      <c r="V34" s="26"/>
      <c r="W34" s="26"/>
      <c r="X34" s="26"/>
      <c r="Y34" s="26"/>
      <c r="Z34" s="26"/>
      <c r="AA34" s="26"/>
      <c r="AB34" s="26"/>
      <c r="AC34" s="26"/>
      <c r="AD34" s="27"/>
    </row>
    <row r="35" spans="3:30" x14ac:dyDescent="0.2">
      <c r="C35" s="126"/>
      <c r="D35" s="16" t="s">
        <v>72</v>
      </c>
      <c r="E35" s="16"/>
      <c r="F35" s="28"/>
      <c r="G35" s="29"/>
      <c r="H35" s="29"/>
      <c r="I35" s="29"/>
      <c r="J35" s="29"/>
      <c r="K35" s="29"/>
      <c r="L35" s="29"/>
      <c r="M35" s="29"/>
      <c r="N35" s="29"/>
      <c r="O35" s="29"/>
      <c r="P35" s="29"/>
      <c r="Q35" s="29"/>
      <c r="R35" s="29"/>
      <c r="S35" s="29"/>
      <c r="T35" s="29"/>
      <c r="U35" s="29"/>
      <c r="V35" s="29"/>
      <c r="W35" s="29"/>
      <c r="X35" s="29"/>
      <c r="Y35" s="29"/>
      <c r="Z35" s="29"/>
      <c r="AA35" s="29"/>
      <c r="AB35" s="29"/>
      <c r="AC35" s="29"/>
      <c r="AD35" s="30"/>
    </row>
    <row r="36" spans="3:30" ht="13.5" thickBot="1" x14ac:dyDescent="0.25">
      <c r="C36" s="126"/>
      <c r="D36" s="31" t="s">
        <v>73</v>
      </c>
      <c r="E36" s="31"/>
      <c r="F36" s="32"/>
      <c r="G36" s="33"/>
      <c r="H36" s="33"/>
      <c r="I36" s="33"/>
      <c r="J36" s="33"/>
      <c r="K36" s="33"/>
      <c r="L36" s="33"/>
      <c r="M36" s="33"/>
      <c r="N36" s="33"/>
      <c r="O36" s="33"/>
      <c r="P36" s="33"/>
      <c r="Q36" s="33"/>
      <c r="R36" s="33"/>
      <c r="S36" s="33"/>
      <c r="T36" s="33"/>
      <c r="U36" s="33"/>
      <c r="V36" s="33"/>
      <c r="W36" s="33"/>
      <c r="X36" s="33"/>
      <c r="Y36" s="33"/>
      <c r="Z36" s="33"/>
      <c r="AA36" s="33"/>
      <c r="AB36" s="33"/>
      <c r="AC36" s="33"/>
      <c r="AD36" s="34"/>
    </row>
    <row r="37" spans="3:30" x14ac:dyDescent="0.2">
      <c r="C37" s="126"/>
      <c r="D37" s="16" t="s">
        <v>74</v>
      </c>
      <c r="E37" s="16"/>
      <c r="F37" s="35">
        <f t="shared" ref="F37:Q37" si="8">SUM(F34:F36)</f>
        <v>0</v>
      </c>
      <c r="G37" s="35">
        <f t="shared" si="8"/>
        <v>0</v>
      </c>
      <c r="H37" s="35">
        <f t="shared" si="8"/>
        <v>0</v>
      </c>
      <c r="I37" s="35">
        <f t="shared" si="8"/>
        <v>0</v>
      </c>
      <c r="J37" s="35">
        <f t="shared" si="8"/>
        <v>0</v>
      </c>
      <c r="K37" s="35">
        <f t="shared" si="8"/>
        <v>0</v>
      </c>
      <c r="L37" s="35">
        <f t="shared" si="8"/>
        <v>0</v>
      </c>
      <c r="M37" s="35">
        <f t="shared" si="8"/>
        <v>0</v>
      </c>
      <c r="N37" s="35">
        <f t="shared" si="8"/>
        <v>0</v>
      </c>
      <c r="O37" s="35">
        <f t="shared" si="8"/>
        <v>0</v>
      </c>
      <c r="P37" s="35">
        <f t="shared" si="8"/>
        <v>0</v>
      </c>
      <c r="Q37" s="35">
        <f t="shared" si="8"/>
        <v>0</v>
      </c>
      <c r="R37" s="35">
        <f t="shared" ref="R37:AD37" si="9">SUM(R34:R36)</f>
        <v>0</v>
      </c>
      <c r="S37" s="35">
        <f t="shared" si="9"/>
        <v>0</v>
      </c>
      <c r="T37" s="35">
        <f t="shared" si="9"/>
        <v>0</v>
      </c>
      <c r="U37" s="35">
        <f t="shared" si="9"/>
        <v>0</v>
      </c>
      <c r="V37" s="35">
        <f t="shared" si="9"/>
        <v>0</v>
      </c>
      <c r="W37" s="35">
        <f t="shared" si="9"/>
        <v>0</v>
      </c>
      <c r="X37" s="35">
        <f t="shared" si="9"/>
        <v>0</v>
      </c>
      <c r="Y37" s="35">
        <f t="shared" si="9"/>
        <v>0</v>
      </c>
      <c r="Z37" s="35">
        <f t="shared" si="9"/>
        <v>0</v>
      </c>
      <c r="AA37" s="35">
        <f t="shared" si="9"/>
        <v>0</v>
      </c>
      <c r="AB37" s="35">
        <f t="shared" si="9"/>
        <v>0</v>
      </c>
      <c r="AC37" s="35">
        <f t="shared" si="9"/>
        <v>0</v>
      </c>
      <c r="AD37" s="35">
        <f t="shared" si="9"/>
        <v>0</v>
      </c>
    </row>
    <row r="38" spans="3:30" x14ac:dyDescent="0.2">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row>
    <row r="39" spans="3:30" x14ac:dyDescent="0.2">
      <c r="C39" s="125" t="s">
        <v>75</v>
      </c>
      <c r="D39" s="24"/>
      <c r="E39" s="24"/>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row>
    <row r="40" spans="3:30" x14ac:dyDescent="0.2">
      <c r="C40" s="126"/>
      <c r="D40" s="24" t="s">
        <v>275</v>
      </c>
      <c r="E40" s="16"/>
      <c r="F40" s="38">
        <f>IF(AnlageT="x",'Anlage Tourismus'!F47,'Anlage Gewerbe'!F23)</f>
        <v>0</v>
      </c>
      <c r="G40" s="38">
        <f>IF(AnlageT="x",'Anlage Tourismus'!G47,'Anlage Gewerbe'!G23)</f>
        <v>0</v>
      </c>
      <c r="H40" s="38">
        <f>IF(AnlageT="x",'Anlage Tourismus'!H47,'Anlage Gewerbe'!H23)</f>
        <v>0</v>
      </c>
      <c r="I40" s="38">
        <f>IF(AnlageT="x",'Anlage Tourismus'!I47,'Anlage Gewerbe'!I23)</f>
        <v>0</v>
      </c>
      <c r="J40" s="38">
        <f>IF(AnlageT="x",'Anlage Tourismus'!J47,'Anlage Gewerbe'!J23)</f>
        <v>0</v>
      </c>
      <c r="K40" s="38">
        <f>IF(AnlageT="x",'Anlage Tourismus'!K47,'Anlage Gewerbe'!K23)</f>
        <v>0</v>
      </c>
      <c r="L40" s="38">
        <f>IF(AnlageT="x",'Anlage Tourismus'!L47,'Anlage Gewerbe'!L23)</f>
        <v>0</v>
      </c>
      <c r="M40" s="38">
        <f>IF(AnlageT="x",'Anlage Tourismus'!M47,'Anlage Gewerbe'!M23)</f>
        <v>0</v>
      </c>
      <c r="N40" s="38">
        <f>IF(AnlageT="x",'Anlage Tourismus'!N47,'Anlage Gewerbe'!N23)</f>
        <v>0</v>
      </c>
      <c r="O40" s="38">
        <f>IF(AnlageT="x",'Anlage Tourismus'!O47,'Anlage Gewerbe'!O23)</f>
        <v>0</v>
      </c>
      <c r="P40" s="38">
        <f>IF(AnlageT="x",'Anlage Tourismus'!P47,'Anlage Gewerbe'!P23)</f>
        <v>0</v>
      </c>
      <c r="Q40" s="38">
        <f>IF(AnlageT="x",'Anlage Tourismus'!Q47,'Anlage Gewerbe'!Q23)</f>
        <v>0</v>
      </c>
      <c r="R40" s="38">
        <f>IF(AnlageT="x",'Anlage Tourismus'!R47,'Anlage Gewerbe'!R23)</f>
        <v>0</v>
      </c>
      <c r="S40" s="38">
        <f>IF(AnlageT="x",'Anlage Tourismus'!S47,'Anlage Gewerbe'!S23)</f>
        <v>0</v>
      </c>
      <c r="T40" s="38">
        <f>IF(AnlageT="x",'Anlage Tourismus'!T47,'Anlage Gewerbe'!T23)</f>
        <v>0</v>
      </c>
      <c r="U40" s="38">
        <f>IF(AnlageT="x",'Anlage Tourismus'!U47,'Anlage Gewerbe'!U23)</f>
        <v>0</v>
      </c>
      <c r="V40" s="38">
        <f>IF(AnlageT="x",'Anlage Tourismus'!V47,'Anlage Gewerbe'!V23)</f>
        <v>0</v>
      </c>
      <c r="W40" s="38">
        <f>IF(AnlageT="x",'Anlage Tourismus'!W47,'Anlage Gewerbe'!W23)</f>
        <v>0</v>
      </c>
      <c r="X40" s="38">
        <f>IF(AnlageT="x",'Anlage Tourismus'!X47,'Anlage Gewerbe'!X23)</f>
        <v>0</v>
      </c>
      <c r="Y40" s="38">
        <f>IF(AnlageT="x",'Anlage Tourismus'!Y47,'Anlage Gewerbe'!Y23)</f>
        <v>0</v>
      </c>
      <c r="Z40" s="38">
        <f>IF(AnlageT="x",'Anlage Tourismus'!Z47,'Anlage Gewerbe'!Z23)</f>
        <v>0</v>
      </c>
      <c r="AA40" s="38">
        <f>IF(AnlageT="x",'Anlage Tourismus'!AA47,'Anlage Gewerbe'!AA23)</f>
        <v>0</v>
      </c>
      <c r="AB40" s="38">
        <f>IF(AnlageT="x",'Anlage Tourismus'!AB47,'Anlage Gewerbe'!AB23)</f>
        <v>0</v>
      </c>
      <c r="AC40" s="38">
        <f>IF(AnlageT="x",'Anlage Tourismus'!AC47,'Anlage Gewerbe'!AC23)</f>
        <v>0</v>
      </c>
      <c r="AD40" s="38">
        <f>IF(AnlageT="x",'Anlage Tourismus'!AD47,'Anlage Gewerbe'!AD23)</f>
        <v>0</v>
      </c>
    </row>
    <row r="41" spans="3:30" ht="13.5" thickBot="1" x14ac:dyDescent="0.25">
      <c r="C41" s="126"/>
      <c r="D41" s="16" t="s">
        <v>76</v>
      </c>
      <c r="E41" s="16"/>
      <c r="F41" s="42">
        <f t="shared" ref="F41:Q41" si="10">SUM(F42:F44)</f>
        <v>0</v>
      </c>
      <c r="G41" s="42">
        <f t="shared" si="10"/>
        <v>0</v>
      </c>
      <c r="H41" s="42">
        <f t="shared" si="10"/>
        <v>0</v>
      </c>
      <c r="I41" s="42">
        <f t="shared" si="10"/>
        <v>0</v>
      </c>
      <c r="J41" s="42">
        <f t="shared" si="10"/>
        <v>0</v>
      </c>
      <c r="K41" s="42">
        <f t="shared" si="10"/>
        <v>0</v>
      </c>
      <c r="L41" s="42">
        <f t="shared" si="10"/>
        <v>0</v>
      </c>
      <c r="M41" s="42">
        <f t="shared" si="10"/>
        <v>0</v>
      </c>
      <c r="N41" s="42">
        <f t="shared" si="10"/>
        <v>0</v>
      </c>
      <c r="O41" s="42">
        <f t="shared" si="10"/>
        <v>0</v>
      </c>
      <c r="P41" s="42">
        <f t="shared" si="10"/>
        <v>0</v>
      </c>
      <c r="Q41" s="42">
        <f t="shared" si="10"/>
        <v>0</v>
      </c>
      <c r="R41" s="42">
        <f t="shared" ref="R41:AB41" si="11">SUM(R42:R44)</f>
        <v>0</v>
      </c>
      <c r="S41" s="42">
        <f t="shared" si="11"/>
        <v>0</v>
      </c>
      <c r="T41" s="42">
        <f t="shared" si="11"/>
        <v>0</v>
      </c>
      <c r="U41" s="42">
        <f t="shared" si="11"/>
        <v>0</v>
      </c>
      <c r="V41" s="42">
        <f t="shared" si="11"/>
        <v>0</v>
      </c>
      <c r="W41" s="42">
        <f t="shared" si="11"/>
        <v>0</v>
      </c>
      <c r="X41" s="42">
        <f t="shared" si="11"/>
        <v>0</v>
      </c>
      <c r="Y41" s="42">
        <f t="shared" si="11"/>
        <v>0</v>
      </c>
      <c r="Z41" s="42">
        <f t="shared" si="11"/>
        <v>0</v>
      </c>
      <c r="AA41" s="42">
        <f t="shared" si="11"/>
        <v>0</v>
      </c>
      <c r="AB41" s="42">
        <f t="shared" si="11"/>
        <v>0</v>
      </c>
      <c r="AC41" s="42">
        <f>SUM(AC42:AC44)</f>
        <v>0</v>
      </c>
      <c r="AD41" s="42">
        <f>SUM(AD42:AD44)</f>
        <v>0</v>
      </c>
    </row>
    <row r="42" spans="3:30" x14ac:dyDescent="0.2">
      <c r="C42" s="126"/>
      <c r="D42" s="16"/>
      <c r="E42" s="16" t="s">
        <v>77</v>
      </c>
      <c r="F42" s="25"/>
      <c r="G42" s="26"/>
      <c r="H42" s="26"/>
      <c r="I42" s="26"/>
      <c r="J42" s="26"/>
      <c r="K42" s="26"/>
      <c r="L42" s="26"/>
      <c r="M42" s="26"/>
      <c r="N42" s="26"/>
      <c r="O42" s="26"/>
      <c r="P42" s="26"/>
      <c r="Q42" s="26"/>
      <c r="R42" s="26"/>
      <c r="S42" s="26"/>
      <c r="T42" s="26"/>
      <c r="U42" s="26"/>
      <c r="V42" s="26"/>
      <c r="W42" s="26"/>
      <c r="X42" s="26"/>
      <c r="Y42" s="26"/>
      <c r="Z42" s="26"/>
      <c r="AA42" s="26"/>
      <c r="AB42" s="26"/>
      <c r="AC42" s="26"/>
      <c r="AD42" s="27"/>
    </row>
    <row r="43" spans="3:30" x14ac:dyDescent="0.2">
      <c r="C43" s="126"/>
      <c r="D43" s="16"/>
      <c r="E43" s="16" t="s">
        <v>78</v>
      </c>
      <c r="F43" s="28"/>
      <c r="G43" s="29"/>
      <c r="H43" s="29"/>
      <c r="I43" s="29"/>
      <c r="J43" s="29"/>
      <c r="K43" s="29"/>
      <c r="L43" s="29"/>
      <c r="M43" s="29"/>
      <c r="N43" s="29"/>
      <c r="O43" s="29"/>
      <c r="P43" s="29"/>
      <c r="Q43" s="29"/>
      <c r="R43" s="29"/>
      <c r="S43" s="29"/>
      <c r="T43" s="29"/>
      <c r="U43" s="29"/>
      <c r="V43" s="29"/>
      <c r="W43" s="29"/>
      <c r="X43" s="29"/>
      <c r="Y43" s="29"/>
      <c r="Z43" s="29"/>
      <c r="AA43" s="29"/>
      <c r="AB43" s="29"/>
      <c r="AC43" s="29"/>
      <c r="AD43" s="30"/>
    </row>
    <row r="44" spans="3:30" ht="13.5" thickBot="1" x14ac:dyDescent="0.25">
      <c r="C44" s="126"/>
      <c r="D44" s="31"/>
      <c r="E44" s="31" t="s">
        <v>79</v>
      </c>
      <c r="F44" s="32"/>
      <c r="G44" s="33"/>
      <c r="H44" s="33"/>
      <c r="I44" s="33"/>
      <c r="J44" s="33"/>
      <c r="K44" s="33"/>
      <c r="L44" s="33"/>
      <c r="M44" s="33"/>
      <c r="N44" s="33"/>
      <c r="O44" s="33"/>
      <c r="P44" s="33"/>
      <c r="Q44" s="33"/>
      <c r="R44" s="33"/>
      <c r="S44" s="33"/>
      <c r="T44" s="33"/>
      <c r="U44" s="33"/>
      <c r="V44" s="33"/>
      <c r="W44" s="33"/>
      <c r="X44" s="33"/>
      <c r="Y44" s="33"/>
      <c r="Z44" s="33"/>
      <c r="AA44" s="33"/>
      <c r="AB44" s="33"/>
      <c r="AC44" s="33"/>
      <c r="AD44" s="34"/>
    </row>
    <row r="45" spans="3:30" x14ac:dyDescent="0.2">
      <c r="C45" s="126"/>
      <c r="D45" s="16" t="s">
        <v>80</v>
      </c>
      <c r="E45" s="16"/>
      <c r="F45" s="35">
        <f t="shared" ref="F45:AB45" si="12">F41+F39</f>
        <v>0</v>
      </c>
      <c r="G45" s="35">
        <f t="shared" si="12"/>
        <v>0</v>
      </c>
      <c r="H45" s="35">
        <f t="shared" si="12"/>
        <v>0</v>
      </c>
      <c r="I45" s="35">
        <f t="shared" si="12"/>
        <v>0</v>
      </c>
      <c r="J45" s="35">
        <f t="shared" si="12"/>
        <v>0</v>
      </c>
      <c r="K45" s="35">
        <f t="shared" si="12"/>
        <v>0</v>
      </c>
      <c r="L45" s="35">
        <f t="shared" si="12"/>
        <v>0</v>
      </c>
      <c r="M45" s="35">
        <f t="shared" si="12"/>
        <v>0</v>
      </c>
      <c r="N45" s="35">
        <f t="shared" si="12"/>
        <v>0</v>
      </c>
      <c r="O45" s="35">
        <f t="shared" si="12"/>
        <v>0</v>
      </c>
      <c r="P45" s="35">
        <f t="shared" si="12"/>
        <v>0</v>
      </c>
      <c r="Q45" s="35">
        <f t="shared" si="12"/>
        <v>0</v>
      </c>
      <c r="R45" s="35">
        <f t="shared" si="12"/>
        <v>0</v>
      </c>
      <c r="S45" s="35">
        <f t="shared" si="12"/>
        <v>0</v>
      </c>
      <c r="T45" s="35">
        <f t="shared" si="12"/>
        <v>0</v>
      </c>
      <c r="U45" s="35">
        <f t="shared" si="12"/>
        <v>0</v>
      </c>
      <c r="V45" s="35">
        <f t="shared" si="12"/>
        <v>0</v>
      </c>
      <c r="W45" s="35">
        <f t="shared" si="12"/>
        <v>0</v>
      </c>
      <c r="X45" s="35">
        <f t="shared" si="12"/>
        <v>0</v>
      </c>
      <c r="Y45" s="35">
        <f t="shared" si="12"/>
        <v>0</v>
      </c>
      <c r="Z45" s="35">
        <f t="shared" si="12"/>
        <v>0</v>
      </c>
      <c r="AA45" s="35">
        <f t="shared" si="12"/>
        <v>0</v>
      </c>
      <c r="AB45" s="35">
        <f t="shared" si="12"/>
        <v>0</v>
      </c>
      <c r="AC45" s="35">
        <f>AC41+AC39</f>
        <v>0</v>
      </c>
      <c r="AD45" s="35">
        <f>AD41+AD39</f>
        <v>0</v>
      </c>
    </row>
    <row r="46" spans="3:30" x14ac:dyDescent="0.2">
      <c r="C46" s="43"/>
      <c r="D46" s="16" t="s">
        <v>81</v>
      </c>
      <c r="E46" s="16"/>
      <c r="F46" s="35">
        <f>F41+F40</f>
        <v>0</v>
      </c>
      <c r="G46" s="35">
        <f t="shared" ref="G46:AD46" si="13">G41+G40</f>
        <v>0</v>
      </c>
      <c r="H46" s="35">
        <f t="shared" si="13"/>
        <v>0</v>
      </c>
      <c r="I46" s="35">
        <f t="shared" si="13"/>
        <v>0</v>
      </c>
      <c r="J46" s="35">
        <f t="shared" si="13"/>
        <v>0</v>
      </c>
      <c r="K46" s="35">
        <f t="shared" si="13"/>
        <v>0</v>
      </c>
      <c r="L46" s="35">
        <f t="shared" si="13"/>
        <v>0</v>
      </c>
      <c r="M46" s="35">
        <f t="shared" si="13"/>
        <v>0</v>
      </c>
      <c r="N46" s="35">
        <f t="shared" si="13"/>
        <v>0</v>
      </c>
      <c r="O46" s="35">
        <f t="shared" si="13"/>
        <v>0</v>
      </c>
      <c r="P46" s="35">
        <f t="shared" si="13"/>
        <v>0</v>
      </c>
      <c r="Q46" s="35">
        <f t="shared" si="13"/>
        <v>0</v>
      </c>
      <c r="R46" s="35">
        <f t="shared" si="13"/>
        <v>0</v>
      </c>
      <c r="S46" s="35">
        <f t="shared" si="13"/>
        <v>0</v>
      </c>
      <c r="T46" s="35">
        <f t="shared" si="13"/>
        <v>0</v>
      </c>
      <c r="U46" s="35">
        <f t="shared" si="13"/>
        <v>0</v>
      </c>
      <c r="V46" s="35">
        <f t="shared" si="13"/>
        <v>0</v>
      </c>
      <c r="W46" s="35">
        <f t="shared" si="13"/>
        <v>0</v>
      </c>
      <c r="X46" s="35">
        <f t="shared" si="13"/>
        <v>0</v>
      </c>
      <c r="Y46" s="35">
        <f t="shared" si="13"/>
        <v>0</v>
      </c>
      <c r="Z46" s="35">
        <f t="shared" si="13"/>
        <v>0</v>
      </c>
      <c r="AA46" s="35">
        <f t="shared" si="13"/>
        <v>0</v>
      </c>
      <c r="AB46" s="35">
        <f t="shared" si="13"/>
        <v>0</v>
      </c>
      <c r="AC46" s="35">
        <f t="shared" si="13"/>
        <v>0</v>
      </c>
      <c r="AD46" s="35">
        <f t="shared" si="13"/>
        <v>0</v>
      </c>
    </row>
    <row r="47" spans="3:30" x14ac:dyDescent="0.2">
      <c r="C47" s="125"/>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row>
    <row r="48" spans="3:30" x14ac:dyDescent="0.2">
      <c r="C48" s="126"/>
      <c r="D48" s="37"/>
      <c r="E48" s="24"/>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row>
    <row r="49" spans="3:30" x14ac:dyDescent="0.2">
      <c r="C49" s="126"/>
      <c r="D49" s="39"/>
      <c r="E49" s="16"/>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row>
    <row r="50" spans="3:30" x14ac:dyDescent="0.2">
      <c r="C50" s="126"/>
      <c r="D50" s="41"/>
      <c r="E50" s="16"/>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row>
    <row r="51" spans="3:30" x14ac:dyDescent="0.2">
      <c r="C51" s="12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row>
    <row r="52" spans="3:30" x14ac:dyDescent="0.2">
      <c r="C52" s="126"/>
      <c r="D52" s="37"/>
      <c r="E52" s="24"/>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row>
    <row r="53" spans="3:30" x14ac:dyDescent="0.2">
      <c r="C53" s="126"/>
      <c r="D53" s="44"/>
      <c r="E53" s="45"/>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row>
    <row r="54" spans="3:30" x14ac:dyDescent="0.2">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row>
    <row r="55" spans="3:30" ht="12.75" customHeight="1" x14ac:dyDescent="0.2">
      <c r="C55" s="125" t="s">
        <v>85</v>
      </c>
      <c r="D55" s="37" t="s">
        <v>82</v>
      </c>
      <c r="E55" s="24"/>
      <c r="F55" s="38">
        <f>F37+F46</f>
        <v>0</v>
      </c>
      <c r="G55" s="38">
        <f t="shared" ref="G55:AD55" si="14">G37+G46</f>
        <v>0</v>
      </c>
      <c r="H55" s="38">
        <f t="shared" si="14"/>
        <v>0</v>
      </c>
      <c r="I55" s="38">
        <f t="shared" si="14"/>
        <v>0</v>
      </c>
      <c r="J55" s="38">
        <f t="shared" si="14"/>
        <v>0</v>
      </c>
      <c r="K55" s="38">
        <f t="shared" si="14"/>
        <v>0</v>
      </c>
      <c r="L55" s="38">
        <f t="shared" si="14"/>
        <v>0</v>
      </c>
      <c r="M55" s="38">
        <f t="shared" si="14"/>
        <v>0</v>
      </c>
      <c r="N55" s="38">
        <f t="shared" si="14"/>
        <v>0</v>
      </c>
      <c r="O55" s="38">
        <f t="shared" si="14"/>
        <v>0</v>
      </c>
      <c r="P55" s="38">
        <f t="shared" si="14"/>
        <v>0</v>
      </c>
      <c r="Q55" s="38">
        <f t="shared" si="14"/>
        <v>0</v>
      </c>
      <c r="R55" s="38">
        <f t="shared" si="14"/>
        <v>0</v>
      </c>
      <c r="S55" s="38">
        <f t="shared" si="14"/>
        <v>0</v>
      </c>
      <c r="T55" s="38">
        <f t="shared" si="14"/>
        <v>0</v>
      </c>
      <c r="U55" s="38">
        <f t="shared" si="14"/>
        <v>0</v>
      </c>
      <c r="V55" s="38">
        <f t="shared" si="14"/>
        <v>0</v>
      </c>
      <c r="W55" s="38">
        <f t="shared" si="14"/>
        <v>0</v>
      </c>
      <c r="X55" s="38">
        <f t="shared" si="14"/>
        <v>0</v>
      </c>
      <c r="Y55" s="38">
        <f t="shared" si="14"/>
        <v>0</v>
      </c>
      <c r="Z55" s="38">
        <f t="shared" si="14"/>
        <v>0</v>
      </c>
      <c r="AA55" s="38">
        <f t="shared" si="14"/>
        <v>0</v>
      </c>
      <c r="AB55" s="38">
        <f t="shared" si="14"/>
        <v>0</v>
      </c>
      <c r="AC55" s="38">
        <f t="shared" si="14"/>
        <v>0</v>
      </c>
      <c r="AD55" s="38">
        <f t="shared" si="14"/>
        <v>0</v>
      </c>
    </row>
    <row r="56" spans="3:30" x14ac:dyDescent="0.2">
      <c r="C56" s="126"/>
      <c r="D56" s="39" t="s">
        <v>68</v>
      </c>
      <c r="E56" s="16"/>
      <c r="F56" s="40">
        <v>1</v>
      </c>
      <c r="G56" s="40">
        <f t="shared" ref="G56:AB56" si="15">F56*((Realzinssatz/100)+1)</f>
        <v>1.0242</v>
      </c>
      <c r="H56" s="40">
        <f t="shared" si="15"/>
        <v>1.0489856399999999</v>
      </c>
      <c r="I56" s="40">
        <f t="shared" si="15"/>
        <v>1.0743710924879999</v>
      </c>
      <c r="J56" s="40">
        <f t="shared" si="15"/>
        <v>1.1003708729262094</v>
      </c>
      <c r="K56" s="40">
        <f t="shared" si="15"/>
        <v>1.1269998480510237</v>
      </c>
      <c r="L56" s="40">
        <f t="shared" si="15"/>
        <v>1.1542732443738586</v>
      </c>
      <c r="M56" s="40">
        <f t="shared" si="15"/>
        <v>1.1822066568877059</v>
      </c>
      <c r="N56" s="40">
        <f t="shared" si="15"/>
        <v>1.2108160579843883</v>
      </c>
      <c r="O56" s="40">
        <f t="shared" si="15"/>
        <v>1.2401178065876104</v>
      </c>
      <c r="P56" s="40">
        <f t="shared" si="15"/>
        <v>1.2701286575070305</v>
      </c>
      <c r="Q56" s="40">
        <f t="shared" si="15"/>
        <v>1.3008657710187006</v>
      </c>
      <c r="R56" s="40">
        <f t="shared" si="15"/>
        <v>1.3323467226773531</v>
      </c>
      <c r="S56" s="40">
        <f t="shared" si="15"/>
        <v>1.364589513366145</v>
      </c>
      <c r="T56" s="40">
        <f t="shared" si="15"/>
        <v>1.3976125795896057</v>
      </c>
      <c r="U56" s="40">
        <f t="shared" si="15"/>
        <v>1.4314348040156741</v>
      </c>
      <c r="V56" s="40">
        <f t="shared" si="15"/>
        <v>1.4660755262728535</v>
      </c>
      <c r="W56" s="40">
        <f t="shared" si="15"/>
        <v>1.5015545540086566</v>
      </c>
      <c r="X56" s="40">
        <f t="shared" si="15"/>
        <v>1.5378921742156662</v>
      </c>
      <c r="Y56" s="40">
        <f t="shared" si="15"/>
        <v>1.5751091648316853</v>
      </c>
      <c r="Z56" s="40">
        <f t="shared" si="15"/>
        <v>1.6132268066206121</v>
      </c>
      <c r="AA56" s="40">
        <f t="shared" si="15"/>
        <v>1.652266895340831</v>
      </c>
      <c r="AB56" s="40">
        <f t="shared" si="15"/>
        <v>1.6922517542080791</v>
      </c>
      <c r="AC56" s="40">
        <f>AB56*((Realzinssatz/100)+1)</f>
        <v>1.7332042466599145</v>
      </c>
      <c r="AD56" s="40">
        <f>AC56*((Realzinssatz/100)+1)</f>
        <v>1.7751477894290844</v>
      </c>
    </row>
    <row r="57" spans="3:30" x14ac:dyDescent="0.2">
      <c r="C57" s="126"/>
      <c r="D57" s="41" t="s">
        <v>83</v>
      </c>
      <c r="E57" s="16"/>
      <c r="F57" s="38">
        <f t="shared" ref="F57:AD57" si="16">F55/F56</f>
        <v>0</v>
      </c>
      <c r="G57" s="38">
        <f t="shared" si="16"/>
        <v>0</v>
      </c>
      <c r="H57" s="38">
        <f t="shared" si="16"/>
        <v>0</v>
      </c>
      <c r="I57" s="38">
        <f t="shared" si="16"/>
        <v>0</v>
      </c>
      <c r="J57" s="38">
        <f t="shared" si="16"/>
        <v>0</v>
      </c>
      <c r="K57" s="38">
        <f t="shared" si="16"/>
        <v>0</v>
      </c>
      <c r="L57" s="38">
        <f t="shared" si="16"/>
        <v>0</v>
      </c>
      <c r="M57" s="38">
        <f t="shared" si="16"/>
        <v>0</v>
      </c>
      <c r="N57" s="38">
        <f t="shared" si="16"/>
        <v>0</v>
      </c>
      <c r="O57" s="38">
        <f t="shared" si="16"/>
        <v>0</v>
      </c>
      <c r="P57" s="38">
        <f t="shared" si="16"/>
        <v>0</v>
      </c>
      <c r="Q57" s="38">
        <f t="shared" si="16"/>
        <v>0</v>
      </c>
      <c r="R57" s="38">
        <f t="shared" si="16"/>
        <v>0</v>
      </c>
      <c r="S57" s="38">
        <f t="shared" si="16"/>
        <v>0</v>
      </c>
      <c r="T57" s="38">
        <f t="shared" si="16"/>
        <v>0</v>
      </c>
      <c r="U57" s="38">
        <f t="shared" si="16"/>
        <v>0</v>
      </c>
      <c r="V57" s="38">
        <f t="shared" si="16"/>
        <v>0</v>
      </c>
      <c r="W57" s="38">
        <f t="shared" si="16"/>
        <v>0</v>
      </c>
      <c r="X57" s="38">
        <f t="shared" si="16"/>
        <v>0</v>
      </c>
      <c r="Y57" s="38">
        <f t="shared" si="16"/>
        <v>0</v>
      </c>
      <c r="Z57" s="38">
        <f t="shared" si="16"/>
        <v>0</v>
      </c>
      <c r="AA57" s="38">
        <f t="shared" si="16"/>
        <v>0</v>
      </c>
      <c r="AB57" s="38">
        <f t="shared" si="16"/>
        <v>0</v>
      </c>
      <c r="AC57" s="38">
        <f t="shared" si="16"/>
        <v>0</v>
      </c>
      <c r="AD57" s="38">
        <f t="shared" si="16"/>
        <v>0</v>
      </c>
    </row>
    <row r="58" spans="3:30" x14ac:dyDescent="0.2">
      <c r="C58" s="12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row>
    <row r="59" spans="3:30" x14ac:dyDescent="0.2">
      <c r="C59" s="126"/>
      <c r="D59" s="37" t="s">
        <v>84</v>
      </c>
      <c r="E59" s="24"/>
      <c r="F59" s="38">
        <f>F57-F32</f>
        <v>0</v>
      </c>
      <c r="G59" s="38">
        <f t="shared" ref="G59:AD59" si="17">G57-G32</f>
        <v>0</v>
      </c>
      <c r="H59" s="38">
        <f t="shared" si="17"/>
        <v>0</v>
      </c>
      <c r="I59" s="38">
        <f t="shared" si="17"/>
        <v>0</v>
      </c>
      <c r="J59" s="38">
        <f t="shared" si="17"/>
        <v>0</v>
      </c>
      <c r="K59" s="38">
        <f t="shared" si="17"/>
        <v>0</v>
      </c>
      <c r="L59" s="38">
        <f t="shared" si="17"/>
        <v>0</v>
      </c>
      <c r="M59" s="38">
        <f t="shared" si="17"/>
        <v>0</v>
      </c>
      <c r="N59" s="38">
        <f t="shared" si="17"/>
        <v>0</v>
      </c>
      <c r="O59" s="38">
        <f t="shared" si="17"/>
        <v>0</v>
      </c>
      <c r="P59" s="38">
        <f t="shared" si="17"/>
        <v>0</v>
      </c>
      <c r="Q59" s="38">
        <f t="shared" si="17"/>
        <v>0</v>
      </c>
      <c r="R59" s="38">
        <f t="shared" si="17"/>
        <v>0</v>
      </c>
      <c r="S59" s="38">
        <f t="shared" si="17"/>
        <v>0</v>
      </c>
      <c r="T59" s="38">
        <f t="shared" si="17"/>
        <v>0</v>
      </c>
      <c r="U59" s="38">
        <f t="shared" si="17"/>
        <v>0</v>
      </c>
      <c r="V59" s="38">
        <f t="shared" si="17"/>
        <v>0</v>
      </c>
      <c r="W59" s="38">
        <f t="shared" si="17"/>
        <v>0</v>
      </c>
      <c r="X59" s="38">
        <f t="shared" si="17"/>
        <v>0</v>
      </c>
      <c r="Y59" s="38">
        <f t="shared" si="17"/>
        <v>0</v>
      </c>
      <c r="Z59" s="38">
        <f t="shared" si="17"/>
        <v>0</v>
      </c>
      <c r="AA59" s="38">
        <f t="shared" si="17"/>
        <v>0</v>
      </c>
      <c r="AB59" s="38">
        <f t="shared" si="17"/>
        <v>0</v>
      </c>
      <c r="AC59" s="38">
        <f t="shared" si="17"/>
        <v>0</v>
      </c>
      <c r="AD59" s="38">
        <f t="shared" si="17"/>
        <v>0</v>
      </c>
    </row>
    <row r="60" spans="3:30" x14ac:dyDescent="0.2">
      <c r="C60" s="126"/>
      <c r="D60" s="44" t="s">
        <v>86</v>
      </c>
      <c r="E60" s="45"/>
      <c r="F60" s="38">
        <f>F59</f>
        <v>0</v>
      </c>
      <c r="G60" s="38">
        <f t="shared" ref="G60:AD60" si="18">F60+G59</f>
        <v>0</v>
      </c>
      <c r="H60" s="38">
        <f t="shared" si="18"/>
        <v>0</v>
      </c>
      <c r="I60" s="38">
        <f t="shared" si="18"/>
        <v>0</v>
      </c>
      <c r="J60" s="38">
        <f t="shared" si="18"/>
        <v>0</v>
      </c>
      <c r="K60" s="38">
        <f t="shared" si="18"/>
        <v>0</v>
      </c>
      <c r="L60" s="38">
        <f t="shared" si="18"/>
        <v>0</v>
      </c>
      <c r="M60" s="38">
        <f t="shared" si="18"/>
        <v>0</v>
      </c>
      <c r="N60" s="38">
        <f t="shared" si="18"/>
        <v>0</v>
      </c>
      <c r="O60" s="38">
        <f t="shared" si="18"/>
        <v>0</v>
      </c>
      <c r="P60" s="38">
        <f t="shared" si="18"/>
        <v>0</v>
      </c>
      <c r="Q60" s="38">
        <f t="shared" si="18"/>
        <v>0</v>
      </c>
      <c r="R60" s="38">
        <f t="shared" si="18"/>
        <v>0</v>
      </c>
      <c r="S60" s="38">
        <f t="shared" si="18"/>
        <v>0</v>
      </c>
      <c r="T60" s="38">
        <f t="shared" si="18"/>
        <v>0</v>
      </c>
      <c r="U60" s="38">
        <f t="shared" si="18"/>
        <v>0</v>
      </c>
      <c r="V60" s="38">
        <f t="shared" si="18"/>
        <v>0</v>
      </c>
      <c r="W60" s="38">
        <f t="shared" si="18"/>
        <v>0</v>
      </c>
      <c r="X60" s="38">
        <f t="shared" si="18"/>
        <v>0</v>
      </c>
      <c r="Y60" s="38">
        <f t="shared" si="18"/>
        <v>0</v>
      </c>
      <c r="Z60" s="38">
        <f t="shared" si="18"/>
        <v>0</v>
      </c>
      <c r="AA60" s="38">
        <f t="shared" si="18"/>
        <v>0</v>
      </c>
      <c r="AB60" s="38">
        <f t="shared" si="18"/>
        <v>0</v>
      </c>
      <c r="AC60" s="38">
        <f t="shared" si="18"/>
        <v>0</v>
      </c>
      <c r="AD60" s="38">
        <f t="shared" si="18"/>
        <v>0</v>
      </c>
    </row>
    <row r="61" spans="3:30" ht="13.5" thickBot="1" x14ac:dyDescent="0.25">
      <c r="C61" s="12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row>
    <row r="62" spans="3:30" x14ac:dyDescent="0.2">
      <c r="C62" s="127" t="s">
        <v>87</v>
      </c>
      <c r="D62" s="1" t="s">
        <v>88</v>
      </c>
      <c r="F62" s="25"/>
      <c r="G62" s="26"/>
      <c r="H62" s="26"/>
      <c r="I62" s="26"/>
      <c r="J62" s="26"/>
      <c r="K62" s="26"/>
      <c r="L62" s="26"/>
      <c r="M62" s="26"/>
      <c r="N62" s="26"/>
      <c r="O62" s="26"/>
      <c r="P62" s="26"/>
      <c r="Q62" s="26"/>
      <c r="R62" s="26"/>
      <c r="S62" s="26"/>
      <c r="T62" s="26"/>
      <c r="U62" s="26"/>
      <c r="V62" s="26"/>
      <c r="W62" s="26"/>
      <c r="X62" s="26"/>
      <c r="Y62" s="26"/>
      <c r="Z62" s="26"/>
      <c r="AA62" s="26"/>
      <c r="AB62" s="26"/>
      <c r="AC62" s="26"/>
      <c r="AD62" s="27"/>
    </row>
    <row r="63" spans="3:30" ht="13.5" thickBot="1" x14ac:dyDescent="0.25">
      <c r="C63" s="127"/>
      <c r="E63" s="1" t="s">
        <v>89</v>
      </c>
      <c r="F63" s="32"/>
      <c r="G63" s="33"/>
      <c r="H63" s="33"/>
      <c r="I63" s="33"/>
      <c r="J63" s="33"/>
      <c r="K63" s="33"/>
      <c r="L63" s="33"/>
      <c r="M63" s="33"/>
      <c r="N63" s="33"/>
      <c r="O63" s="33"/>
      <c r="P63" s="33"/>
      <c r="Q63" s="33"/>
      <c r="R63" s="33"/>
      <c r="S63" s="33"/>
      <c r="T63" s="33"/>
      <c r="U63" s="33"/>
      <c r="V63" s="33"/>
      <c r="W63" s="33"/>
      <c r="X63" s="33"/>
      <c r="Y63" s="33"/>
      <c r="Z63" s="33"/>
      <c r="AA63" s="33"/>
      <c r="AB63" s="33"/>
      <c r="AC63" s="33"/>
      <c r="AD63" s="34"/>
    </row>
  </sheetData>
  <sheetProtection selectLockedCells="1"/>
  <mergeCells count="9">
    <mergeCell ref="C47:C53"/>
    <mergeCell ref="C55:C61"/>
    <mergeCell ref="C62:C63"/>
    <mergeCell ref="C11:J11"/>
    <mergeCell ref="K11:Q11"/>
    <mergeCell ref="C13:C22"/>
    <mergeCell ref="C24:C28"/>
    <mergeCell ref="C34:C37"/>
    <mergeCell ref="C39:C45"/>
  </mergeCells>
  <pageMargins left="0.19685039370078741" right="0.19685039370078741" top="0.39370078740157483" bottom="0.19685039370078741" header="0.27559055118110237" footer="0.51181102362204722"/>
  <pageSetup paperSize="9" scale="6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B0F0"/>
  </sheetPr>
  <dimension ref="A1:AD49"/>
  <sheetViews>
    <sheetView zoomScaleNormal="100" workbookViewId="0">
      <pane ySplit="5" topLeftCell="A6" activePane="bottomLeft" state="frozen"/>
      <selection activeCell="G40" sqref="G40"/>
      <selection pane="bottomLeft" activeCell="D35" sqref="D35"/>
    </sheetView>
  </sheetViews>
  <sheetFormatPr baseColWidth="10" defaultRowHeight="12.75" x14ac:dyDescent="0.2"/>
  <cols>
    <col min="1" max="1" width="9.5703125" style="1" customWidth="1"/>
    <col min="2" max="2" width="1.7109375" style="1" customWidth="1"/>
    <col min="3" max="3" width="5.140625" style="1" customWidth="1"/>
    <col min="4" max="4" width="5.42578125" style="1" customWidth="1"/>
    <col min="5" max="5" width="38.28515625" style="1" customWidth="1"/>
    <col min="6" max="30" width="8.5703125" style="1" customWidth="1"/>
    <col min="31" max="16384" width="11.42578125" style="1"/>
  </cols>
  <sheetData>
    <row r="1" spans="1:30" ht="4.5" customHeight="1" x14ac:dyDescent="0.2"/>
    <row r="2" spans="1:30" ht="4.5" customHeight="1" x14ac:dyDescent="0.2"/>
    <row r="4" spans="1:30" ht="20.25" x14ac:dyDescent="0.3">
      <c r="C4" s="9" t="s">
        <v>0</v>
      </c>
      <c r="D4" s="9"/>
      <c r="E4" s="9"/>
      <c r="F4" s="9"/>
      <c r="G4" s="9"/>
      <c r="H4" s="9"/>
      <c r="I4" s="9"/>
      <c r="J4" s="9"/>
      <c r="K4" s="9"/>
    </row>
    <row r="5" spans="1:30" ht="6" customHeight="1" x14ac:dyDescent="0.3">
      <c r="C5" s="9"/>
      <c r="D5" s="9"/>
      <c r="E5" s="9"/>
      <c r="F5" s="9"/>
      <c r="G5" s="9"/>
      <c r="H5" s="9"/>
      <c r="I5" s="9"/>
      <c r="J5" s="9"/>
      <c r="K5" s="9"/>
    </row>
    <row r="6" spans="1:30" ht="3.75" customHeight="1" x14ac:dyDescent="0.2">
      <c r="A6" s="2"/>
    </row>
    <row r="7" spans="1:30" ht="3.75" customHeight="1" x14ac:dyDescent="0.2"/>
    <row r="9" spans="1:30" ht="13.5" thickBot="1" x14ac:dyDescent="0.25">
      <c r="C9" s="4" t="s">
        <v>90</v>
      </c>
      <c r="D9" s="5"/>
      <c r="E9" s="5"/>
      <c r="F9" s="5"/>
      <c r="G9" s="5"/>
      <c r="H9" s="5"/>
      <c r="I9" s="5"/>
      <c r="J9" s="5"/>
      <c r="K9" s="5"/>
      <c r="L9" s="5"/>
      <c r="M9" s="5"/>
      <c r="N9" s="5"/>
      <c r="O9" s="5"/>
      <c r="P9" s="5"/>
      <c r="Q9" s="5"/>
      <c r="R9" s="5"/>
      <c r="S9" s="5"/>
      <c r="T9" s="5"/>
      <c r="U9" s="5"/>
      <c r="V9" s="5"/>
      <c r="W9" s="5"/>
      <c r="X9" s="5"/>
      <c r="Y9" s="5"/>
      <c r="Z9" s="5"/>
      <c r="AA9" s="5"/>
      <c r="AB9" s="5"/>
      <c r="AC9" s="5"/>
      <c r="AD9" s="5"/>
    </row>
    <row r="10" spans="1:30" ht="15" x14ac:dyDescent="0.2">
      <c r="C10" s="128">
        <f>Projektbezeichnung</f>
        <v>0</v>
      </c>
      <c r="D10" s="129"/>
      <c r="E10" s="129"/>
      <c r="F10" s="121"/>
      <c r="G10" s="121"/>
      <c r="H10" s="121"/>
      <c r="I10" s="121"/>
      <c r="J10" s="121"/>
      <c r="K10" s="130" t="s">
        <v>51</v>
      </c>
      <c r="L10" s="112"/>
      <c r="M10" s="112"/>
      <c r="N10" s="131"/>
      <c r="O10" s="131"/>
      <c r="P10" s="131"/>
      <c r="Q10" s="131"/>
    </row>
    <row r="11" spans="1:30" x14ac:dyDescent="0.2">
      <c r="C11" s="46">
        <f>Dimensionsbezeichnung</f>
        <v>1000</v>
      </c>
      <c r="D11" s="21" t="str">
        <f>Währung</f>
        <v>€</v>
      </c>
      <c r="E11" s="22"/>
      <c r="F11" s="23">
        <f>Anfangsjahr</f>
        <v>2016</v>
      </c>
      <c r="G11" s="23">
        <f t="shared" ref="G11:AD11" si="0">F11+1</f>
        <v>2017</v>
      </c>
      <c r="H11" s="23">
        <f t="shared" si="0"/>
        <v>2018</v>
      </c>
      <c r="I11" s="23">
        <f t="shared" si="0"/>
        <v>2019</v>
      </c>
      <c r="J11" s="23">
        <f t="shared" si="0"/>
        <v>2020</v>
      </c>
      <c r="K11" s="23">
        <f t="shared" si="0"/>
        <v>2021</v>
      </c>
      <c r="L11" s="23">
        <f t="shared" si="0"/>
        <v>2022</v>
      </c>
      <c r="M11" s="23">
        <f t="shared" si="0"/>
        <v>2023</v>
      </c>
      <c r="N11" s="23">
        <f t="shared" si="0"/>
        <v>2024</v>
      </c>
      <c r="O11" s="23">
        <f t="shared" si="0"/>
        <v>2025</v>
      </c>
      <c r="P11" s="23">
        <f t="shared" si="0"/>
        <v>2026</v>
      </c>
      <c r="Q11" s="23">
        <f t="shared" si="0"/>
        <v>2027</v>
      </c>
      <c r="R11" s="23">
        <f t="shared" si="0"/>
        <v>2028</v>
      </c>
      <c r="S11" s="23">
        <f t="shared" si="0"/>
        <v>2029</v>
      </c>
      <c r="T11" s="23">
        <f t="shared" si="0"/>
        <v>2030</v>
      </c>
      <c r="U11" s="23">
        <f t="shared" si="0"/>
        <v>2031</v>
      </c>
      <c r="V11" s="23">
        <f t="shared" si="0"/>
        <v>2032</v>
      </c>
      <c r="W11" s="23">
        <f t="shared" si="0"/>
        <v>2033</v>
      </c>
      <c r="X11" s="23">
        <f t="shared" si="0"/>
        <v>2034</v>
      </c>
      <c r="Y11" s="23">
        <f t="shared" si="0"/>
        <v>2035</v>
      </c>
      <c r="Z11" s="23">
        <f t="shared" si="0"/>
        <v>2036</v>
      </c>
      <c r="AA11" s="23">
        <f t="shared" si="0"/>
        <v>2037</v>
      </c>
      <c r="AB11" s="23">
        <f t="shared" si="0"/>
        <v>2038</v>
      </c>
      <c r="AC11" s="23">
        <f t="shared" si="0"/>
        <v>2039</v>
      </c>
      <c r="AD11" s="23">
        <f t="shared" si="0"/>
        <v>2040</v>
      </c>
    </row>
    <row r="12" spans="1:30" x14ac:dyDescent="0.2">
      <c r="C12" s="132" t="s">
        <v>91</v>
      </c>
      <c r="D12" s="24" t="s">
        <v>274</v>
      </c>
      <c r="E12" s="24"/>
      <c r="F12" s="47"/>
      <c r="G12" s="47"/>
      <c r="H12" s="47"/>
      <c r="I12" s="47"/>
      <c r="J12" s="47"/>
      <c r="K12" s="47"/>
      <c r="L12" s="47"/>
      <c r="M12" s="47"/>
      <c r="N12" s="47"/>
      <c r="O12" s="47"/>
      <c r="P12" s="47"/>
      <c r="Q12" s="48"/>
      <c r="R12" s="48"/>
      <c r="S12" s="48"/>
      <c r="T12" s="48"/>
      <c r="U12" s="48"/>
      <c r="V12" s="48"/>
      <c r="W12" s="48"/>
      <c r="X12" s="48"/>
      <c r="Y12" s="48"/>
      <c r="Z12" s="48"/>
      <c r="AA12" s="48"/>
      <c r="AB12" s="48"/>
      <c r="AC12" s="48"/>
      <c r="AD12" s="48"/>
    </row>
    <row r="13" spans="1:30" x14ac:dyDescent="0.2">
      <c r="C13" s="133"/>
      <c r="D13" s="16"/>
      <c r="E13" s="16" t="s">
        <v>67</v>
      </c>
      <c r="F13" s="38">
        <f>Einzelveranstaltungen!F7</f>
        <v>0</v>
      </c>
      <c r="G13" s="38">
        <f>F13</f>
        <v>0</v>
      </c>
      <c r="H13" s="38">
        <f t="shared" ref="H13:AD13" si="1">G13</f>
        <v>0</v>
      </c>
      <c r="I13" s="38">
        <f t="shared" si="1"/>
        <v>0</v>
      </c>
      <c r="J13" s="38">
        <f t="shared" si="1"/>
        <v>0</v>
      </c>
      <c r="K13" s="38">
        <f t="shared" si="1"/>
        <v>0</v>
      </c>
      <c r="L13" s="38">
        <f t="shared" si="1"/>
        <v>0</v>
      </c>
      <c r="M13" s="38">
        <f t="shared" si="1"/>
        <v>0</v>
      </c>
      <c r="N13" s="38">
        <f t="shared" si="1"/>
        <v>0</v>
      </c>
      <c r="O13" s="38">
        <f t="shared" si="1"/>
        <v>0</v>
      </c>
      <c r="P13" s="38">
        <f t="shared" si="1"/>
        <v>0</v>
      </c>
      <c r="Q13" s="38">
        <f t="shared" si="1"/>
        <v>0</v>
      </c>
      <c r="R13" s="38">
        <f t="shared" si="1"/>
        <v>0</v>
      </c>
      <c r="S13" s="38">
        <f t="shared" si="1"/>
        <v>0</v>
      </c>
      <c r="T13" s="38">
        <f t="shared" si="1"/>
        <v>0</v>
      </c>
      <c r="U13" s="38">
        <f t="shared" si="1"/>
        <v>0</v>
      </c>
      <c r="V13" s="38">
        <f t="shared" si="1"/>
        <v>0</v>
      </c>
      <c r="W13" s="38">
        <f t="shared" si="1"/>
        <v>0</v>
      </c>
      <c r="X13" s="38">
        <f t="shared" si="1"/>
        <v>0</v>
      </c>
      <c r="Y13" s="38">
        <f t="shared" si="1"/>
        <v>0</v>
      </c>
      <c r="Z13" s="38">
        <f t="shared" si="1"/>
        <v>0</v>
      </c>
      <c r="AA13" s="38">
        <f t="shared" si="1"/>
        <v>0</v>
      </c>
      <c r="AB13" s="38">
        <f t="shared" si="1"/>
        <v>0</v>
      </c>
      <c r="AC13" s="38">
        <f t="shared" si="1"/>
        <v>0</v>
      </c>
      <c r="AD13" s="38">
        <f t="shared" si="1"/>
        <v>0</v>
      </c>
    </row>
    <row r="14" spans="1:30" x14ac:dyDescent="0.2">
      <c r="C14" s="133"/>
      <c r="D14" s="16"/>
      <c r="E14" s="16"/>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row>
    <row r="15" spans="1:30" x14ac:dyDescent="0.2">
      <c r="C15" s="133"/>
      <c r="D15" s="16"/>
      <c r="E15" s="16"/>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row>
    <row r="16" spans="1:30" x14ac:dyDescent="0.2">
      <c r="C16" s="133"/>
      <c r="D16" s="16"/>
      <c r="E16" s="16" t="s">
        <v>287</v>
      </c>
      <c r="F16" s="38">
        <f>Einzelveranstaltungen!F10</f>
        <v>0</v>
      </c>
      <c r="G16" s="38">
        <f>F16</f>
        <v>0</v>
      </c>
      <c r="H16" s="38">
        <f t="shared" ref="H16:AD16" si="2">G16</f>
        <v>0</v>
      </c>
      <c r="I16" s="38">
        <f t="shared" si="2"/>
        <v>0</v>
      </c>
      <c r="J16" s="38">
        <f t="shared" si="2"/>
        <v>0</v>
      </c>
      <c r="K16" s="38">
        <f t="shared" si="2"/>
        <v>0</v>
      </c>
      <c r="L16" s="38">
        <f t="shared" si="2"/>
        <v>0</v>
      </c>
      <c r="M16" s="38">
        <f t="shared" si="2"/>
        <v>0</v>
      </c>
      <c r="N16" s="38">
        <f t="shared" si="2"/>
        <v>0</v>
      </c>
      <c r="O16" s="38">
        <f t="shared" si="2"/>
        <v>0</v>
      </c>
      <c r="P16" s="38">
        <f t="shared" si="2"/>
        <v>0</v>
      </c>
      <c r="Q16" s="38">
        <f t="shared" si="2"/>
        <v>0</v>
      </c>
      <c r="R16" s="38">
        <f t="shared" si="2"/>
        <v>0</v>
      </c>
      <c r="S16" s="38">
        <f t="shared" si="2"/>
        <v>0</v>
      </c>
      <c r="T16" s="38">
        <f t="shared" si="2"/>
        <v>0</v>
      </c>
      <c r="U16" s="38">
        <f t="shared" si="2"/>
        <v>0</v>
      </c>
      <c r="V16" s="38">
        <f t="shared" si="2"/>
        <v>0</v>
      </c>
      <c r="W16" s="38">
        <f t="shared" si="2"/>
        <v>0</v>
      </c>
      <c r="X16" s="38">
        <f t="shared" si="2"/>
        <v>0</v>
      </c>
      <c r="Y16" s="38">
        <f t="shared" si="2"/>
        <v>0</v>
      </c>
      <c r="Z16" s="38">
        <f t="shared" si="2"/>
        <v>0</v>
      </c>
      <c r="AA16" s="38">
        <f t="shared" si="2"/>
        <v>0</v>
      </c>
      <c r="AB16" s="38">
        <f t="shared" si="2"/>
        <v>0</v>
      </c>
      <c r="AC16" s="38">
        <f t="shared" si="2"/>
        <v>0</v>
      </c>
      <c r="AD16" s="38">
        <f t="shared" si="2"/>
        <v>0</v>
      </c>
    </row>
    <row r="17" spans="3:30" x14ac:dyDescent="0.2">
      <c r="C17" s="133"/>
      <c r="D17" s="16"/>
      <c r="E17" s="16"/>
      <c r="F17" s="50"/>
      <c r="G17" s="50"/>
      <c r="H17" s="50"/>
      <c r="I17" s="50"/>
      <c r="J17" s="50"/>
      <c r="K17" s="50"/>
      <c r="L17" s="50"/>
      <c r="M17" s="50"/>
      <c r="N17" s="50"/>
      <c r="O17" s="50"/>
      <c r="P17" s="50"/>
      <c r="Q17" s="51"/>
      <c r="R17" s="51"/>
      <c r="S17" s="51"/>
      <c r="T17" s="51"/>
      <c r="U17" s="51"/>
      <c r="V17" s="51"/>
      <c r="W17" s="51"/>
      <c r="X17" s="51"/>
      <c r="Y17" s="51"/>
      <c r="Z17" s="51"/>
      <c r="AA17" s="51"/>
      <c r="AB17" s="51"/>
      <c r="AC17" s="51"/>
      <c r="AD17" s="51"/>
    </row>
    <row r="18" spans="3:30" x14ac:dyDescent="0.2">
      <c r="C18" s="133"/>
      <c r="D18" s="16" t="s">
        <v>288</v>
      </c>
      <c r="E18" s="16"/>
      <c r="F18" s="50"/>
      <c r="G18" s="50"/>
      <c r="H18" s="50"/>
      <c r="I18" s="50"/>
      <c r="J18" s="50"/>
      <c r="K18" s="50"/>
      <c r="L18" s="50"/>
      <c r="M18" s="50"/>
      <c r="N18" s="50"/>
      <c r="O18" s="50"/>
      <c r="P18" s="50"/>
      <c r="Q18" s="51"/>
      <c r="R18" s="51"/>
      <c r="S18" s="51"/>
      <c r="T18" s="51"/>
      <c r="U18" s="51"/>
      <c r="V18" s="51"/>
      <c r="W18" s="51"/>
      <c r="X18" s="51"/>
      <c r="Y18" s="51"/>
      <c r="Z18" s="51"/>
      <c r="AA18" s="51"/>
      <c r="AB18" s="51"/>
      <c r="AC18" s="51"/>
      <c r="AD18" s="51"/>
    </row>
    <row r="19" spans="3:30" x14ac:dyDescent="0.2">
      <c r="C19" s="133"/>
      <c r="D19" s="16"/>
      <c r="E19" s="16" t="s">
        <v>93</v>
      </c>
      <c r="F19" s="38">
        <f>Einzelveranstaltungen!F12</f>
        <v>0</v>
      </c>
      <c r="G19" s="38">
        <f>F19</f>
        <v>0</v>
      </c>
      <c r="H19" s="38">
        <f t="shared" ref="H19:AD19" si="3">G19</f>
        <v>0</v>
      </c>
      <c r="I19" s="38">
        <f t="shared" si="3"/>
        <v>0</v>
      </c>
      <c r="J19" s="38">
        <f t="shared" si="3"/>
        <v>0</v>
      </c>
      <c r="K19" s="38">
        <f t="shared" si="3"/>
        <v>0</v>
      </c>
      <c r="L19" s="38">
        <f t="shared" si="3"/>
        <v>0</v>
      </c>
      <c r="M19" s="38">
        <f t="shared" si="3"/>
        <v>0</v>
      </c>
      <c r="N19" s="38">
        <f t="shared" si="3"/>
        <v>0</v>
      </c>
      <c r="O19" s="38">
        <f t="shared" si="3"/>
        <v>0</v>
      </c>
      <c r="P19" s="38">
        <f t="shared" si="3"/>
        <v>0</v>
      </c>
      <c r="Q19" s="38">
        <f t="shared" si="3"/>
        <v>0</v>
      </c>
      <c r="R19" s="38">
        <f t="shared" si="3"/>
        <v>0</v>
      </c>
      <c r="S19" s="38">
        <f t="shared" si="3"/>
        <v>0</v>
      </c>
      <c r="T19" s="38">
        <f t="shared" si="3"/>
        <v>0</v>
      </c>
      <c r="U19" s="38">
        <f t="shared" si="3"/>
        <v>0</v>
      </c>
      <c r="V19" s="38">
        <f t="shared" si="3"/>
        <v>0</v>
      </c>
      <c r="W19" s="38">
        <f t="shared" si="3"/>
        <v>0</v>
      </c>
      <c r="X19" s="38">
        <f t="shared" si="3"/>
        <v>0</v>
      </c>
      <c r="Y19" s="38">
        <f t="shared" si="3"/>
        <v>0</v>
      </c>
      <c r="Z19" s="38">
        <f t="shared" si="3"/>
        <v>0</v>
      </c>
      <c r="AA19" s="38">
        <f t="shared" si="3"/>
        <v>0</v>
      </c>
      <c r="AB19" s="38">
        <f t="shared" si="3"/>
        <v>0</v>
      </c>
      <c r="AC19" s="38">
        <f t="shared" si="3"/>
        <v>0</v>
      </c>
      <c r="AD19" s="38">
        <f t="shared" si="3"/>
        <v>0</v>
      </c>
    </row>
    <row r="20" spans="3:30" x14ac:dyDescent="0.2">
      <c r="C20" s="133"/>
      <c r="D20" s="16"/>
      <c r="E20" s="16"/>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row>
    <row r="21" spans="3:30" x14ac:dyDescent="0.2">
      <c r="C21" s="133"/>
      <c r="D21" s="16"/>
      <c r="E21" s="16" t="s">
        <v>287</v>
      </c>
      <c r="F21" s="35">
        <f t="shared" ref="F21:AD21" si="4">F19*Steuereinn_nachLFA/Dimension*Regionalmultiplikator</f>
        <v>0</v>
      </c>
      <c r="G21" s="35">
        <f t="shared" si="4"/>
        <v>0</v>
      </c>
      <c r="H21" s="35">
        <f t="shared" si="4"/>
        <v>0</v>
      </c>
      <c r="I21" s="35">
        <f t="shared" si="4"/>
        <v>0</v>
      </c>
      <c r="J21" s="35">
        <f t="shared" si="4"/>
        <v>0</v>
      </c>
      <c r="K21" s="35">
        <f t="shared" si="4"/>
        <v>0</v>
      </c>
      <c r="L21" s="35">
        <f t="shared" si="4"/>
        <v>0</v>
      </c>
      <c r="M21" s="35">
        <f t="shared" si="4"/>
        <v>0</v>
      </c>
      <c r="N21" s="35">
        <f t="shared" si="4"/>
        <v>0</v>
      </c>
      <c r="O21" s="35">
        <f t="shared" si="4"/>
        <v>0</v>
      </c>
      <c r="P21" s="35">
        <f t="shared" si="4"/>
        <v>0</v>
      </c>
      <c r="Q21" s="35">
        <f t="shared" si="4"/>
        <v>0</v>
      </c>
      <c r="R21" s="35">
        <f t="shared" si="4"/>
        <v>0</v>
      </c>
      <c r="S21" s="35">
        <f t="shared" si="4"/>
        <v>0</v>
      </c>
      <c r="T21" s="35">
        <f t="shared" si="4"/>
        <v>0</v>
      </c>
      <c r="U21" s="35">
        <f t="shared" si="4"/>
        <v>0</v>
      </c>
      <c r="V21" s="35">
        <f t="shared" si="4"/>
        <v>0</v>
      </c>
      <c r="W21" s="35">
        <f t="shared" si="4"/>
        <v>0</v>
      </c>
      <c r="X21" s="35">
        <f t="shared" si="4"/>
        <v>0</v>
      </c>
      <c r="Y21" s="35">
        <f t="shared" si="4"/>
        <v>0</v>
      </c>
      <c r="Z21" s="35">
        <f t="shared" si="4"/>
        <v>0</v>
      </c>
      <c r="AA21" s="35">
        <f t="shared" si="4"/>
        <v>0</v>
      </c>
      <c r="AB21" s="35">
        <f t="shared" si="4"/>
        <v>0</v>
      </c>
      <c r="AC21" s="35">
        <f t="shared" si="4"/>
        <v>0</v>
      </c>
      <c r="AD21" s="35">
        <f t="shared" si="4"/>
        <v>0</v>
      </c>
    </row>
    <row r="22" spans="3:30" x14ac:dyDescent="0.2">
      <c r="C22" s="133"/>
      <c r="D22" s="16"/>
      <c r="E22" s="16"/>
      <c r="F22" s="50"/>
      <c r="G22" s="50"/>
      <c r="H22" s="50"/>
      <c r="I22" s="50"/>
      <c r="J22" s="50"/>
      <c r="K22" s="50"/>
      <c r="L22" s="50"/>
      <c r="M22" s="50"/>
      <c r="N22" s="50"/>
      <c r="O22" s="50"/>
      <c r="P22" s="50"/>
      <c r="Q22" s="51"/>
      <c r="R22" s="51"/>
      <c r="S22" s="51"/>
      <c r="T22" s="51"/>
      <c r="U22" s="51"/>
      <c r="V22" s="51"/>
      <c r="W22" s="51"/>
      <c r="X22" s="51"/>
      <c r="Y22" s="51"/>
      <c r="Z22" s="51"/>
      <c r="AA22" s="51"/>
      <c r="AB22" s="51"/>
      <c r="AC22" s="51"/>
      <c r="AD22" s="51"/>
    </row>
    <row r="23" spans="3:30" x14ac:dyDescent="0.2">
      <c r="C23" s="133"/>
      <c r="D23" s="16" t="s">
        <v>94</v>
      </c>
      <c r="E23" s="16"/>
      <c r="F23" s="50"/>
      <c r="G23" s="50"/>
      <c r="H23" s="50"/>
      <c r="I23" s="50"/>
      <c r="J23" s="50"/>
      <c r="K23" s="50"/>
      <c r="L23" s="50"/>
      <c r="M23" s="50"/>
      <c r="N23" s="50"/>
      <c r="O23" s="50"/>
      <c r="P23" s="50"/>
      <c r="Q23" s="51"/>
      <c r="R23" s="51"/>
      <c r="S23" s="51"/>
      <c r="T23" s="51"/>
      <c r="U23" s="51"/>
      <c r="V23" s="51"/>
      <c r="W23" s="51"/>
      <c r="X23" s="51"/>
      <c r="Y23" s="51"/>
      <c r="Z23" s="51"/>
      <c r="AA23" s="51"/>
      <c r="AB23" s="51"/>
      <c r="AC23" s="51"/>
      <c r="AD23" s="51"/>
    </row>
    <row r="24" spans="3:30" x14ac:dyDescent="0.2">
      <c r="C24" s="133"/>
      <c r="D24" s="16"/>
      <c r="E24" s="16" t="s">
        <v>95</v>
      </c>
      <c r="F24" s="38">
        <f>Einzelveranstaltungen!F15</f>
        <v>0</v>
      </c>
      <c r="G24" s="38">
        <f>F24</f>
        <v>0</v>
      </c>
      <c r="H24" s="38">
        <f t="shared" ref="H24:AD24" si="5">G24</f>
        <v>0</v>
      </c>
      <c r="I24" s="38">
        <f t="shared" si="5"/>
        <v>0</v>
      </c>
      <c r="J24" s="38">
        <f t="shared" si="5"/>
        <v>0</v>
      </c>
      <c r="K24" s="38">
        <f t="shared" si="5"/>
        <v>0</v>
      </c>
      <c r="L24" s="38">
        <f t="shared" si="5"/>
        <v>0</v>
      </c>
      <c r="M24" s="38">
        <f t="shared" si="5"/>
        <v>0</v>
      </c>
      <c r="N24" s="38">
        <f t="shared" si="5"/>
        <v>0</v>
      </c>
      <c r="O24" s="38">
        <f t="shared" si="5"/>
        <v>0</v>
      </c>
      <c r="P24" s="38">
        <f t="shared" si="5"/>
        <v>0</v>
      </c>
      <c r="Q24" s="38">
        <f t="shared" si="5"/>
        <v>0</v>
      </c>
      <c r="R24" s="38">
        <f t="shared" si="5"/>
        <v>0</v>
      </c>
      <c r="S24" s="38">
        <f t="shared" si="5"/>
        <v>0</v>
      </c>
      <c r="T24" s="38">
        <f t="shared" si="5"/>
        <v>0</v>
      </c>
      <c r="U24" s="38">
        <f t="shared" si="5"/>
        <v>0</v>
      </c>
      <c r="V24" s="38">
        <f t="shared" si="5"/>
        <v>0</v>
      </c>
      <c r="W24" s="38">
        <f t="shared" si="5"/>
        <v>0</v>
      </c>
      <c r="X24" s="38">
        <f t="shared" si="5"/>
        <v>0</v>
      </c>
      <c r="Y24" s="38">
        <f t="shared" si="5"/>
        <v>0</v>
      </c>
      <c r="Z24" s="38">
        <f t="shared" si="5"/>
        <v>0</v>
      </c>
      <c r="AA24" s="38">
        <f t="shared" si="5"/>
        <v>0</v>
      </c>
      <c r="AB24" s="38">
        <f t="shared" si="5"/>
        <v>0</v>
      </c>
      <c r="AC24" s="38">
        <f t="shared" si="5"/>
        <v>0</v>
      </c>
      <c r="AD24" s="38">
        <f t="shared" si="5"/>
        <v>0</v>
      </c>
    </row>
    <row r="25" spans="3:30" x14ac:dyDescent="0.2">
      <c r="C25" s="133"/>
      <c r="D25" s="16"/>
      <c r="E25" s="16"/>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row>
    <row r="26" spans="3:30" x14ac:dyDescent="0.2">
      <c r="C26" s="133"/>
      <c r="D26" s="16"/>
      <c r="E26" s="16"/>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row>
    <row r="27" spans="3:30" x14ac:dyDescent="0.2">
      <c r="C27" s="133"/>
      <c r="D27" s="16"/>
      <c r="E27" s="16" t="s">
        <v>287</v>
      </c>
      <c r="F27" s="55">
        <f>Einzelveranstaltungen!F18</f>
        <v>0</v>
      </c>
      <c r="G27" s="38">
        <f>F27</f>
        <v>0</v>
      </c>
      <c r="H27" s="38">
        <f t="shared" ref="H27:AD27" si="6">G27</f>
        <v>0</v>
      </c>
      <c r="I27" s="38">
        <f t="shared" si="6"/>
        <v>0</v>
      </c>
      <c r="J27" s="38">
        <f t="shared" si="6"/>
        <v>0</v>
      </c>
      <c r="K27" s="38">
        <f t="shared" si="6"/>
        <v>0</v>
      </c>
      <c r="L27" s="38">
        <f t="shared" si="6"/>
        <v>0</v>
      </c>
      <c r="M27" s="38">
        <f t="shared" si="6"/>
        <v>0</v>
      </c>
      <c r="N27" s="38">
        <f t="shared" si="6"/>
        <v>0</v>
      </c>
      <c r="O27" s="38">
        <f t="shared" si="6"/>
        <v>0</v>
      </c>
      <c r="P27" s="38">
        <f t="shared" si="6"/>
        <v>0</v>
      </c>
      <c r="Q27" s="38">
        <f t="shared" si="6"/>
        <v>0</v>
      </c>
      <c r="R27" s="38">
        <f t="shared" si="6"/>
        <v>0</v>
      </c>
      <c r="S27" s="38">
        <f t="shared" si="6"/>
        <v>0</v>
      </c>
      <c r="T27" s="38">
        <f t="shared" si="6"/>
        <v>0</v>
      </c>
      <c r="U27" s="38">
        <f t="shared" si="6"/>
        <v>0</v>
      </c>
      <c r="V27" s="38">
        <f t="shared" si="6"/>
        <v>0</v>
      </c>
      <c r="W27" s="38">
        <f t="shared" si="6"/>
        <v>0</v>
      </c>
      <c r="X27" s="38">
        <f t="shared" si="6"/>
        <v>0</v>
      </c>
      <c r="Y27" s="38">
        <f t="shared" si="6"/>
        <v>0</v>
      </c>
      <c r="Z27" s="38">
        <f t="shared" si="6"/>
        <v>0</v>
      </c>
      <c r="AA27" s="38">
        <f t="shared" si="6"/>
        <v>0</v>
      </c>
      <c r="AB27" s="38">
        <f t="shared" si="6"/>
        <v>0</v>
      </c>
      <c r="AC27" s="38">
        <f t="shared" si="6"/>
        <v>0</v>
      </c>
      <c r="AD27" s="38">
        <f t="shared" si="6"/>
        <v>0</v>
      </c>
    </row>
    <row r="28" spans="3:30" x14ac:dyDescent="0.2">
      <c r="C28" s="133"/>
      <c r="D28" s="16"/>
      <c r="E28" s="16"/>
      <c r="F28" s="50"/>
      <c r="G28" s="50"/>
      <c r="H28" s="50"/>
      <c r="I28" s="50"/>
      <c r="J28" s="50"/>
      <c r="K28" s="50"/>
      <c r="L28" s="50"/>
      <c r="M28" s="50"/>
      <c r="N28" s="50"/>
      <c r="O28" s="50"/>
      <c r="P28" s="50"/>
      <c r="Q28" s="51"/>
      <c r="R28" s="51"/>
      <c r="S28" s="51"/>
      <c r="T28" s="51"/>
      <c r="U28" s="51"/>
      <c r="V28" s="51"/>
      <c r="W28" s="51"/>
      <c r="X28" s="51"/>
      <c r="Y28" s="51"/>
      <c r="Z28" s="51"/>
      <c r="AA28" s="51"/>
      <c r="AB28" s="51"/>
      <c r="AC28" s="51"/>
      <c r="AD28" s="51"/>
    </row>
    <row r="29" spans="3:30" x14ac:dyDescent="0.2">
      <c r="C29" s="133"/>
      <c r="D29" s="16" t="s">
        <v>290</v>
      </c>
      <c r="E29" s="16"/>
      <c r="F29" s="50"/>
      <c r="G29" s="50"/>
      <c r="H29" s="50"/>
      <c r="I29" s="50"/>
      <c r="J29" s="50"/>
      <c r="K29" s="50"/>
      <c r="L29" s="50"/>
      <c r="M29" s="50"/>
      <c r="N29" s="50"/>
      <c r="O29" s="50"/>
      <c r="P29" s="50"/>
      <c r="Q29" s="51"/>
      <c r="R29" s="51"/>
      <c r="S29" s="51"/>
      <c r="T29" s="51"/>
      <c r="U29" s="51"/>
      <c r="V29" s="51"/>
      <c r="W29" s="51"/>
      <c r="X29" s="51"/>
      <c r="Y29" s="51"/>
      <c r="Z29" s="51"/>
      <c r="AA29" s="51"/>
      <c r="AB29" s="51"/>
      <c r="AC29" s="51"/>
      <c r="AD29" s="51"/>
    </row>
    <row r="30" spans="3:30" x14ac:dyDescent="0.2">
      <c r="C30" s="133"/>
      <c r="D30" s="16"/>
      <c r="E30" s="16" t="s">
        <v>97</v>
      </c>
      <c r="F30" s="38">
        <f>Einzelveranstaltungen!F20</f>
        <v>0</v>
      </c>
      <c r="G30" s="38">
        <f>F30</f>
        <v>0</v>
      </c>
      <c r="H30" s="38">
        <f t="shared" ref="H30:AD30" si="7">G30</f>
        <v>0</v>
      </c>
      <c r="I30" s="38">
        <f t="shared" si="7"/>
        <v>0</v>
      </c>
      <c r="J30" s="38">
        <f t="shared" si="7"/>
        <v>0</v>
      </c>
      <c r="K30" s="38">
        <f t="shared" si="7"/>
        <v>0</v>
      </c>
      <c r="L30" s="38">
        <f t="shared" si="7"/>
        <v>0</v>
      </c>
      <c r="M30" s="38">
        <f t="shared" si="7"/>
        <v>0</v>
      </c>
      <c r="N30" s="38">
        <f t="shared" si="7"/>
        <v>0</v>
      </c>
      <c r="O30" s="38">
        <f t="shared" si="7"/>
        <v>0</v>
      </c>
      <c r="P30" s="38">
        <f t="shared" si="7"/>
        <v>0</v>
      </c>
      <c r="Q30" s="38">
        <f t="shared" si="7"/>
        <v>0</v>
      </c>
      <c r="R30" s="38">
        <f t="shared" si="7"/>
        <v>0</v>
      </c>
      <c r="S30" s="38">
        <f t="shared" si="7"/>
        <v>0</v>
      </c>
      <c r="T30" s="38">
        <f t="shared" si="7"/>
        <v>0</v>
      </c>
      <c r="U30" s="38">
        <f t="shared" si="7"/>
        <v>0</v>
      </c>
      <c r="V30" s="38">
        <f t="shared" si="7"/>
        <v>0</v>
      </c>
      <c r="W30" s="38">
        <f t="shared" si="7"/>
        <v>0</v>
      </c>
      <c r="X30" s="38">
        <f t="shared" si="7"/>
        <v>0</v>
      </c>
      <c r="Y30" s="38">
        <f t="shared" si="7"/>
        <v>0</v>
      </c>
      <c r="Z30" s="38">
        <f t="shared" si="7"/>
        <v>0</v>
      </c>
      <c r="AA30" s="38">
        <f t="shared" si="7"/>
        <v>0</v>
      </c>
      <c r="AB30" s="38">
        <f t="shared" si="7"/>
        <v>0</v>
      </c>
      <c r="AC30" s="38">
        <f t="shared" si="7"/>
        <v>0</v>
      </c>
      <c r="AD30" s="38">
        <f t="shared" si="7"/>
        <v>0</v>
      </c>
    </row>
    <row r="31" spans="3:30" x14ac:dyDescent="0.2">
      <c r="C31" s="133"/>
      <c r="D31" s="16"/>
      <c r="E31" s="16"/>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row>
    <row r="32" spans="3:30" x14ac:dyDescent="0.2">
      <c r="C32" s="133"/>
      <c r="D32" s="16"/>
      <c r="E32" s="16" t="s">
        <v>289</v>
      </c>
      <c r="F32" s="55">
        <f>Einzelveranstaltungen!F21</f>
        <v>0</v>
      </c>
      <c r="G32" s="38">
        <f>F32</f>
        <v>0</v>
      </c>
      <c r="H32" s="38">
        <f t="shared" ref="H32:AD32" si="8">G32</f>
        <v>0</v>
      </c>
      <c r="I32" s="38">
        <f t="shared" si="8"/>
        <v>0</v>
      </c>
      <c r="J32" s="38">
        <f t="shared" si="8"/>
        <v>0</v>
      </c>
      <c r="K32" s="38">
        <f t="shared" si="8"/>
        <v>0</v>
      </c>
      <c r="L32" s="38">
        <f t="shared" si="8"/>
        <v>0</v>
      </c>
      <c r="M32" s="38">
        <f t="shared" si="8"/>
        <v>0</v>
      </c>
      <c r="N32" s="38">
        <f t="shared" si="8"/>
        <v>0</v>
      </c>
      <c r="O32" s="38">
        <f t="shared" si="8"/>
        <v>0</v>
      </c>
      <c r="P32" s="38">
        <f t="shared" si="8"/>
        <v>0</v>
      </c>
      <c r="Q32" s="38">
        <f t="shared" si="8"/>
        <v>0</v>
      </c>
      <c r="R32" s="38">
        <f t="shared" si="8"/>
        <v>0</v>
      </c>
      <c r="S32" s="38">
        <f t="shared" si="8"/>
        <v>0</v>
      </c>
      <c r="T32" s="38">
        <f t="shared" si="8"/>
        <v>0</v>
      </c>
      <c r="U32" s="38">
        <f t="shared" si="8"/>
        <v>0</v>
      </c>
      <c r="V32" s="38">
        <f t="shared" si="8"/>
        <v>0</v>
      </c>
      <c r="W32" s="38">
        <f t="shared" si="8"/>
        <v>0</v>
      </c>
      <c r="X32" s="38">
        <f t="shared" si="8"/>
        <v>0</v>
      </c>
      <c r="Y32" s="38">
        <f t="shared" si="8"/>
        <v>0</v>
      </c>
      <c r="Z32" s="38">
        <f t="shared" si="8"/>
        <v>0</v>
      </c>
      <c r="AA32" s="38">
        <f t="shared" si="8"/>
        <v>0</v>
      </c>
      <c r="AB32" s="38">
        <f t="shared" si="8"/>
        <v>0</v>
      </c>
      <c r="AC32" s="38">
        <f t="shared" si="8"/>
        <v>0</v>
      </c>
      <c r="AD32" s="38">
        <f t="shared" si="8"/>
        <v>0</v>
      </c>
    </row>
    <row r="33" spans="3:30" x14ac:dyDescent="0.2">
      <c r="C33" s="133"/>
      <c r="D33" s="16"/>
      <c r="E33" s="16"/>
      <c r="F33" s="50"/>
      <c r="G33" s="50"/>
      <c r="H33" s="50"/>
      <c r="I33" s="50"/>
      <c r="J33" s="50"/>
      <c r="K33" s="50"/>
      <c r="L33" s="50"/>
      <c r="M33" s="50"/>
      <c r="N33" s="50"/>
      <c r="O33" s="50"/>
      <c r="P33" s="50"/>
      <c r="Q33" s="51"/>
      <c r="R33" s="51"/>
      <c r="S33" s="51"/>
      <c r="T33" s="51"/>
      <c r="U33" s="51"/>
      <c r="V33" s="51"/>
      <c r="W33" s="51"/>
      <c r="X33" s="51"/>
      <c r="Y33" s="51"/>
      <c r="Z33" s="51"/>
      <c r="AA33" s="51"/>
      <c r="AB33" s="51"/>
      <c r="AC33" s="51"/>
      <c r="AD33" s="51"/>
    </row>
    <row r="34" spans="3:30" x14ac:dyDescent="0.2">
      <c r="C34" s="133"/>
      <c r="D34" s="16" t="s">
        <v>291</v>
      </c>
      <c r="E34" s="16"/>
      <c r="F34" s="50"/>
      <c r="G34" s="50"/>
      <c r="H34" s="50"/>
      <c r="I34" s="50"/>
      <c r="J34" s="50"/>
      <c r="K34" s="50"/>
      <c r="L34" s="50"/>
      <c r="M34" s="50"/>
      <c r="N34" s="50"/>
      <c r="O34" s="50"/>
      <c r="P34" s="50"/>
      <c r="Q34" s="51"/>
      <c r="R34" s="51"/>
      <c r="S34" s="51"/>
      <c r="T34" s="51"/>
      <c r="U34" s="51"/>
      <c r="V34" s="51"/>
      <c r="W34" s="51"/>
      <c r="X34" s="51"/>
      <c r="Y34" s="51"/>
      <c r="Z34" s="51"/>
      <c r="AA34" s="51"/>
      <c r="AB34" s="51"/>
      <c r="AC34" s="51"/>
      <c r="AD34" s="51"/>
    </row>
    <row r="35" spans="3:30" x14ac:dyDescent="0.2">
      <c r="C35" s="133"/>
      <c r="D35" s="16"/>
      <c r="E35" s="16" t="s">
        <v>95</v>
      </c>
      <c r="F35" s="38">
        <f>Einzelveranstaltungen!F25</f>
        <v>0</v>
      </c>
      <c r="G35" s="38">
        <f>F35</f>
        <v>0</v>
      </c>
      <c r="H35" s="38">
        <f t="shared" ref="H35:AD35" si="9">G35</f>
        <v>0</v>
      </c>
      <c r="I35" s="38">
        <f t="shared" si="9"/>
        <v>0</v>
      </c>
      <c r="J35" s="38">
        <f t="shared" si="9"/>
        <v>0</v>
      </c>
      <c r="K35" s="38">
        <f t="shared" si="9"/>
        <v>0</v>
      </c>
      <c r="L35" s="38">
        <f t="shared" si="9"/>
        <v>0</v>
      </c>
      <c r="M35" s="38">
        <f t="shared" si="9"/>
        <v>0</v>
      </c>
      <c r="N35" s="38">
        <f t="shared" si="9"/>
        <v>0</v>
      </c>
      <c r="O35" s="38">
        <f t="shared" si="9"/>
        <v>0</v>
      </c>
      <c r="P35" s="38">
        <f t="shared" si="9"/>
        <v>0</v>
      </c>
      <c r="Q35" s="38">
        <f t="shared" si="9"/>
        <v>0</v>
      </c>
      <c r="R35" s="38">
        <f t="shared" si="9"/>
        <v>0</v>
      </c>
      <c r="S35" s="38">
        <f t="shared" si="9"/>
        <v>0</v>
      </c>
      <c r="T35" s="38">
        <f t="shared" si="9"/>
        <v>0</v>
      </c>
      <c r="U35" s="38">
        <f t="shared" si="9"/>
        <v>0</v>
      </c>
      <c r="V35" s="38">
        <f t="shared" si="9"/>
        <v>0</v>
      </c>
      <c r="W35" s="38">
        <f t="shared" si="9"/>
        <v>0</v>
      </c>
      <c r="X35" s="38">
        <f t="shared" si="9"/>
        <v>0</v>
      </c>
      <c r="Y35" s="38">
        <f t="shared" si="9"/>
        <v>0</v>
      </c>
      <c r="Z35" s="38">
        <f t="shared" si="9"/>
        <v>0</v>
      </c>
      <c r="AA35" s="38">
        <f t="shared" si="9"/>
        <v>0</v>
      </c>
      <c r="AB35" s="38">
        <f t="shared" si="9"/>
        <v>0</v>
      </c>
      <c r="AC35" s="38">
        <f t="shared" si="9"/>
        <v>0</v>
      </c>
      <c r="AD35" s="38">
        <f t="shared" si="9"/>
        <v>0</v>
      </c>
    </row>
    <row r="36" spans="3:30" x14ac:dyDescent="0.2">
      <c r="C36" s="133"/>
      <c r="D36" s="16"/>
      <c r="E36" s="16"/>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3:30" x14ac:dyDescent="0.2">
      <c r="C37" s="133"/>
      <c r="D37" s="16"/>
      <c r="E37" s="16"/>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row>
    <row r="38" spans="3:30" x14ac:dyDescent="0.2">
      <c r="C38" s="133"/>
      <c r="D38" s="16"/>
      <c r="E38" s="16" t="s">
        <v>287</v>
      </c>
      <c r="F38" s="35">
        <f>Einzelveranstaltungen!F27</f>
        <v>0</v>
      </c>
      <c r="G38" s="38">
        <f>F38</f>
        <v>0</v>
      </c>
      <c r="H38" s="38">
        <f t="shared" ref="H38:AD38" si="10">G38</f>
        <v>0</v>
      </c>
      <c r="I38" s="38">
        <f t="shared" si="10"/>
        <v>0</v>
      </c>
      <c r="J38" s="38">
        <f t="shared" si="10"/>
        <v>0</v>
      </c>
      <c r="K38" s="38">
        <f t="shared" si="10"/>
        <v>0</v>
      </c>
      <c r="L38" s="38">
        <f t="shared" si="10"/>
        <v>0</v>
      </c>
      <c r="M38" s="38">
        <f t="shared" si="10"/>
        <v>0</v>
      </c>
      <c r="N38" s="38">
        <f t="shared" si="10"/>
        <v>0</v>
      </c>
      <c r="O38" s="38">
        <f t="shared" si="10"/>
        <v>0</v>
      </c>
      <c r="P38" s="38">
        <f t="shared" si="10"/>
        <v>0</v>
      </c>
      <c r="Q38" s="38">
        <f t="shared" si="10"/>
        <v>0</v>
      </c>
      <c r="R38" s="38">
        <f t="shared" si="10"/>
        <v>0</v>
      </c>
      <c r="S38" s="38">
        <f t="shared" si="10"/>
        <v>0</v>
      </c>
      <c r="T38" s="38">
        <f t="shared" si="10"/>
        <v>0</v>
      </c>
      <c r="U38" s="38">
        <f t="shared" si="10"/>
        <v>0</v>
      </c>
      <c r="V38" s="38">
        <f t="shared" si="10"/>
        <v>0</v>
      </c>
      <c r="W38" s="38">
        <f t="shared" si="10"/>
        <v>0</v>
      </c>
      <c r="X38" s="38">
        <f t="shared" si="10"/>
        <v>0</v>
      </c>
      <c r="Y38" s="38">
        <f t="shared" si="10"/>
        <v>0</v>
      </c>
      <c r="Z38" s="38">
        <f t="shared" si="10"/>
        <v>0</v>
      </c>
      <c r="AA38" s="38">
        <f t="shared" si="10"/>
        <v>0</v>
      </c>
      <c r="AB38" s="38">
        <f t="shared" si="10"/>
        <v>0</v>
      </c>
      <c r="AC38" s="38">
        <f t="shared" si="10"/>
        <v>0</v>
      </c>
      <c r="AD38" s="38">
        <f t="shared" si="10"/>
        <v>0</v>
      </c>
    </row>
    <row r="39" spans="3:30" x14ac:dyDescent="0.2">
      <c r="C39" s="133"/>
      <c r="D39" s="16"/>
      <c r="E39" s="16"/>
      <c r="F39" s="50"/>
      <c r="G39" s="50"/>
      <c r="H39" s="50"/>
      <c r="I39" s="50"/>
      <c r="J39" s="50"/>
      <c r="K39" s="50"/>
      <c r="L39" s="50"/>
      <c r="M39" s="50"/>
      <c r="N39" s="50"/>
      <c r="O39" s="50"/>
      <c r="P39" s="50"/>
      <c r="Q39" s="51"/>
      <c r="R39" s="51"/>
      <c r="S39" s="51"/>
      <c r="T39" s="51"/>
      <c r="U39" s="51"/>
      <c r="V39" s="51"/>
      <c r="W39" s="51"/>
      <c r="X39" s="51"/>
      <c r="Y39" s="51"/>
      <c r="Z39" s="51"/>
      <c r="AA39" s="51"/>
      <c r="AB39" s="51"/>
      <c r="AC39" s="51"/>
      <c r="AD39" s="51"/>
    </row>
    <row r="40" spans="3:30" x14ac:dyDescent="0.2">
      <c r="C40" s="133"/>
      <c r="D40" s="16" t="s">
        <v>98</v>
      </c>
      <c r="E40" s="16"/>
      <c r="F40" s="50"/>
      <c r="G40" s="50"/>
      <c r="H40" s="50"/>
      <c r="I40" s="50"/>
      <c r="J40" s="50"/>
      <c r="K40" s="50"/>
      <c r="L40" s="50"/>
      <c r="M40" s="50"/>
      <c r="N40" s="50"/>
      <c r="O40" s="50"/>
      <c r="P40" s="50"/>
      <c r="Q40" s="51"/>
      <c r="R40" s="51"/>
      <c r="S40" s="51"/>
      <c r="T40" s="51"/>
      <c r="U40" s="51"/>
      <c r="V40" s="51"/>
      <c r="W40" s="51"/>
      <c r="X40" s="51"/>
      <c r="Y40" s="51"/>
      <c r="Z40" s="51"/>
      <c r="AA40" s="51"/>
      <c r="AB40" s="51"/>
      <c r="AC40" s="51"/>
      <c r="AD40" s="51"/>
    </row>
    <row r="41" spans="3:30" x14ac:dyDescent="0.2">
      <c r="C41" s="133"/>
      <c r="D41" s="16"/>
      <c r="E41" s="16" t="s">
        <v>95</v>
      </c>
      <c r="F41" s="38">
        <f>Einzelveranstaltungen!F30</f>
        <v>0</v>
      </c>
      <c r="G41" s="38">
        <f>F41</f>
        <v>0</v>
      </c>
      <c r="H41" s="38">
        <f t="shared" ref="H41:AD41" si="11">G41</f>
        <v>0</v>
      </c>
      <c r="I41" s="38">
        <f t="shared" si="11"/>
        <v>0</v>
      </c>
      <c r="J41" s="38">
        <f t="shared" si="11"/>
        <v>0</v>
      </c>
      <c r="K41" s="38">
        <f t="shared" si="11"/>
        <v>0</v>
      </c>
      <c r="L41" s="38">
        <f t="shared" si="11"/>
        <v>0</v>
      </c>
      <c r="M41" s="38">
        <f t="shared" si="11"/>
        <v>0</v>
      </c>
      <c r="N41" s="38">
        <f t="shared" si="11"/>
        <v>0</v>
      </c>
      <c r="O41" s="38">
        <f t="shared" si="11"/>
        <v>0</v>
      </c>
      <c r="P41" s="38">
        <f t="shared" si="11"/>
        <v>0</v>
      </c>
      <c r="Q41" s="38">
        <f t="shared" si="11"/>
        <v>0</v>
      </c>
      <c r="R41" s="38">
        <f t="shared" si="11"/>
        <v>0</v>
      </c>
      <c r="S41" s="38">
        <f t="shared" si="11"/>
        <v>0</v>
      </c>
      <c r="T41" s="38">
        <f t="shared" si="11"/>
        <v>0</v>
      </c>
      <c r="U41" s="38">
        <f t="shared" si="11"/>
        <v>0</v>
      </c>
      <c r="V41" s="38">
        <f t="shared" si="11"/>
        <v>0</v>
      </c>
      <c r="W41" s="38">
        <f t="shared" si="11"/>
        <v>0</v>
      </c>
      <c r="X41" s="38">
        <f t="shared" si="11"/>
        <v>0</v>
      </c>
      <c r="Y41" s="38">
        <f t="shared" si="11"/>
        <v>0</v>
      </c>
      <c r="Z41" s="38">
        <f t="shared" si="11"/>
        <v>0</v>
      </c>
      <c r="AA41" s="38">
        <f t="shared" si="11"/>
        <v>0</v>
      </c>
      <c r="AB41" s="38">
        <f t="shared" si="11"/>
        <v>0</v>
      </c>
      <c r="AC41" s="38">
        <f t="shared" si="11"/>
        <v>0</v>
      </c>
      <c r="AD41" s="38">
        <f t="shared" si="11"/>
        <v>0</v>
      </c>
    </row>
    <row r="42" spans="3:30" x14ac:dyDescent="0.2">
      <c r="C42" s="133"/>
      <c r="D42" s="16"/>
      <c r="E42" s="16"/>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3:30" x14ac:dyDescent="0.2">
      <c r="C43" s="133"/>
      <c r="D43" s="16"/>
      <c r="E43" s="16"/>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row>
    <row r="44" spans="3:30" x14ac:dyDescent="0.2">
      <c r="C44" s="133"/>
      <c r="D44" s="16"/>
      <c r="E44" s="16" t="s">
        <v>287</v>
      </c>
      <c r="F44" s="35">
        <f>Einzelveranstaltungen!F32</f>
        <v>0</v>
      </c>
      <c r="G44" s="38">
        <f>F44</f>
        <v>0</v>
      </c>
      <c r="H44" s="38">
        <f t="shared" ref="H44:AD44" si="12">G44</f>
        <v>0</v>
      </c>
      <c r="I44" s="38">
        <f t="shared" si="12"/>
        <v>0</v>
      </c>
      <c r="J44" s="38">
        <f t="shared" si="12"/>
        <v>0</v>
      </c>
      <c r="K44" s="38">
        <f t="shared" si="12"/>
        <v>0</v>
      </c>
      <c r="L44" s="38">
        <f t="shared" si="12"/>
        <v>0</v>
      </c>
      <c r="M44" s="38">
        <f t="shared" si="12"/>
        <v>0</v>
      </c>
      <c r="N44" s="38">
        <f t="shared" si="12"/>
        <v>0</v>
      </c>
      <c r="O44" s="38">
        <f t="shared" si="12"/>
        <v>0</v>
      </c>
      <c r="P44" s="38">
        <f t="shared" si="12"/>
        <v>0</v>
      </c>
      <c r="Q44" s="38">
        <f t="shared" si="12"/>
        <v>0</v>
      </c>
      <c r="R44" s="38">
        <f t="shared" si="12"/>
        <v>0</v>
      </c>
      <c r="S44" s="38">
        <f t="shared" si="12"/>
        <v>0</v>
      </c>
      <c r="T44" s="38">
        <f t="shared" si="12"/>
        <v>0</v>
      </c>
      <c r="U44" s="38">
        <f t="shared" si="12"/>
        <v>0</v>
      </c>
      <c r="V44" s="38">
        <f t="shared" si="12"/>
        <v>0</v>
      </c>
      <c r="W44" s="38">
        <f t="shared" si="12"/>
        <v>0</v>
      </c>
      <c r="X44" s="38">
        <f t="shared" si="12"/>
        <v>0</v>
      </c>
      <c r="Y44" s="38">
        <f t="shared" si="12"/>
        <v>0</v>
      </c>
      <c r="Z44" s="38">
        <f t="shared" si="12"/>
        <v>0</v>
      </c>
      <c r="AA44" s="38">
        <f t="shared" si="12"/>
        <v>0</v>
      </c>
      <c r="AB44" s="38">
        <f t="shared" si="12"/>
        <v>0</v>
      </c>
      <c r="AC44" s="38">
        <f t="shared" si="12"/>
        <v>0</v>
      </c>
      <c r="AD44" s="38">
        <f t="shared" si="12"/>
        <v>0</v>
      </c>
    </row>
    <row r="45" spans="3:30" x14ac:dyDescent="0.2">
      <c r="C45" s="133"/>
      <c r="D45" s="31"/>
      <c r="E45" s="31"/>
      <c r="F45" s="56"/>
      <c r="G45" s="56"/>
      <c r="H45" s="56"/>
      <c r="I45" s="56"/>
      <c r="J45" s="56"/>
      <c r="K45" s="56"/>
      <c r="L45" s="56"/>
      <c r="M45" s="56"/>
      <c r="N45" s="56"/>
      <c r="O45" s="56"/>
      <c r="P45" s="56"/>
      <c r="Q45" s="57"/>
      <c r="R45" s="57"/>
      <c r="S45" s="57"/>
      <c r="T45" s="57"/>
      <c r="U45" s="57"/>
      <c r="V45" s="57"/>
      <c r="W45" s="57"/>
      <c r="X45" s="57"/>
      <c r="Y45" s="57"/>
      <c r="Z45" s="57"/>
      <c r="AA45" s="57"/>
      <c r="AB45" s="57"/>
      <c r="AC45" s="57"/>
      <c r="AD45" s="57"/>
    </row>
    <row r="46" spans="3:30" x14ac:dyDescent="0.2">
      <c r="C46" s="134"/>
      <c r="D46" s="45"/>
      <c r="E46" s="45"/>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row>
    <row r="47" spans="3:30" x14ac:dyDescent="0.2">
      <c r="C47" s="58"/>
      <c r="D47" s="45" t="s">
        <v>273</v>
      </c>
      <c r="E47" s="45"/>
      <c r="F47" s="38">
        <f t="shared" ref="F47:AD47" si="13">F44+F38+F32+F27+F21+F16</f>
        <v>0</v>
      </c>
      <c r="G47" s="38">
        <f t="shared" si="13"/>
        <v>0</v>
      </c>
      <c r="H47" s="38">
        <f t="shared" si="13"/>
        <v>0</v>
      </c>
      <c r="I47" s="38">
        <f t="shared" si="13"/>
        <v>0</v>
      </c>
      <c r="J47" s="38">
        <f t="shared" si="13"/>
        <v>0</v>
      </c>
      <c r="K47" s="38">
        <f t="shared" si="13"/>
        <v>0</v>
      </c>
      <c r="L47" s="38">
        <f t="shared" si="13"/>
        <v>0</v>
      </c>
      <c r="M47" s="38">
        <f t="shared" si="13"/>
        <v>0</v>
      </c>
      <c r="N47" s="38">
        <f t="shared" si="13"/>
        <v>0</v>
      </c>
      <c r="O47" s="38">
        <f t="shared" si="13"/>
        <v>0</v>
      </c>
      <c r="P47" s="38">
        <f t="shared" si="13"/>
        <v>0</v>
      </c>
      <c r="Q47" s="38">
        <f t="shared" si="13"/>
        <v>0</v>
      </c>
      <c r="R47" s="38">
        <f t="shared" si="13"/>
        <v>0</v>
      </c>
      <c r="S47" s="38">
        <f t="shared" si="13"/>
        <v>0</v>
      </c>
      <c r="T47" s="38">
        <f t="shared" si="13"/>
        <v>0</v>
      </c>
      <c r="U47" s="38">
        <f t="shared" si="13"/>
        <v>0</v>
      </c>
      <c r="V47" s="38">
        <f t="shared" si="13"/>
        <v>0</v>
      </c>
      <c r="W47" s="38">
        <f t="shared" si="13"/>
        <v>0</v>
      </c>
      <c r="X47" s="38">
        <f t="shared" si="13"/>
        <v>0</v>
      </c>
      <c r="Y47" s="38">
        <f t="shared" si="13"/>
        <v>0</v>
      </c>
      <c r="Z47" s="38">
        <f t="shared" si="13"/>
        <v>0</v>
      </c>
      <c r="AA47" s="38">
        <f t="shared" si="13"/>
        <v>0</v>
      </c>
      <c r="AB47" s="38">
        <f t="shared" si="13"/>
        <v>0</v>
      </c>
      <c r="AC47" s="38">
        <f t="shared" si="13"/>
        <v>0</v>
      </c>
      <c r="AD47" s="38">
        <f t="shared" si="13"/>
        <v>0</v>
      </c>
    </row>
    <row r="49" spans="3:3" x14ac:dyDescent="0.2">
      <c r="C49" s="7" t="s">
        <v>101</v>
      </c>
    </row>
  </sheetData>
  <sheetProtection selectLockedCells="1"/>
  <mergeCells count="3">
    <mergeCell ref="C10:J10"/>
    <mergeCell ref="K10:Q10"/>
    <mergeCell ref="C12:C46"/>
  </mergeCells>
  <pageMargins left="0.19685039370078741" right="0.39370078740157483" top="0.78740157480314965" bottom="0.19685039370078741" header="0.51181102362204722" footer="0.51181102362204722"/>
  <pageSetup paperSize="9" scale="6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B0F0"/>
  </sheetPr>
  <dimension ref="A4:AD25"/>
  <sheetViews>
    <sheetView zoomScaleNormal="100" workbookViewId="0">
      <pane ySplit="5" topLeftCell="A6" activePane="bottomLeft" state="frozen"/>
      <selection activeCell="G40" sqref="G40"/>
      <selection pane="bottomLeft" activeCell="G40" sqref="G40"/>
    </sheetView>
  </sheetViews>
  <sheetFormatPr baseColWidth="10" defaultRowHeight="12.75" x14ac:dyDescent="0.2"/>
  <cols>
    <col min="1" max="1" width="11.42578125" style="1"/>
    <col min="2" max="3" width="5.85546875" style="1" customWidth="1"/>
    <col min="4" max="4" width="5.42578125" style="1" customWidth="1"/>
    <col min="5" max="5" width="44.7109375" style="1" customWidth="1"/>
    <col min="6" max="30" width="7.7109375" style="1" customWidth="1"/>
    <col min="31" max="16384" width="11.42578125" style="1"/>
  </cols>
  <sheetData>
    <row r="4" spans="1:30" ht="20.25" x14ac:dyDescent="0.3">
      <c r="C4" s="9" t="s">
        <v>0</v>
      </c>
    </row>
    <row r="5" spans="1:30" ht="8.25" customHeight="1" x14ac:dyDescent="0.2"/>
    <row r="6" spans="1:30" x14ac:dyDescent="0.2">
      <c r="A6" s="2"/>
    </row>
    <row r="10" spans="1:30" ht="13.5" thickBot="1" x14ac:dyDescent="0.25">
      <c r="C10" s="4" t="s">
        <v>102</v>
      </c>
      <c r="D10" s="5"/>
      <c r="E10" s="5"/>
      <c r="F10" s="5"/>
      <c r="G10" s="5"/>
      <c r="H10" s="5"/>
      <c r="I10" s="5"/>
      <c r="J10" s="5"/>
      <c r="K10" s="5"/>
      <c r="L10" s="5"/>
      <c r="M10" s="5"/>
      <c r="N10" s="5"/>
      <c r="O10" s="5"/>
      <c r="P10" s="5"/>
      <c r="Q10" s="5"/>
      <c r="R10" s="5"/>
      <c r="S10" s="5"/>
      <c r="T10" s="5"/>
      <c r="U10" s="5"/>
      <c r="V10" s="5"/>
      <c r="W10" s="5"/>
      <c r="X10" s="5"/>
      <c r="Y10" s="5"/>
      <c r="Z10" s="5"/>
      <c r="AA10" s="5"/>
      <c r="AB10" s="5"/>
      <c r="AC10" s="5"/>
      <c r="AD10" s="5"/>
    </row>
    <row r="11" spans="1:30" ht="15" x14ac:dyDescent="0.2">
      <c r="C11" s="128">
        <f>Projektbezeichnung</f>
        <v>0</v>
      </c>
      <c r="D11" s="129"/>
      <c r="E11" s="129"/>
      <c r="F11" s="121"/>
      <c r="G11" s="121"/>
      <c r="H11" s="121"/>
      <c r="I11" s="121"/>
      <c r="J11" s="121"/>
      <c r="K11" s="130" t="s">
        <v>51</v>
      </c>
      <c r="L11" s="112"/>
      <c r="M11" s="112"/>
      <c r="N11" s="131"/>
      <c r="O11" s="131"/>
      <c r="P11" s="131"/>
      <c r="Q11" s="131"/>
    </row>
    <row r="12" spans="1:30" x14ac:dyDescent="0.2">
      <c r="C12" s="46">
        <f>Dimensionsbezeichnung</f>
        <v>1000</v>
      </c>
      <c r="D12" s="21" t="str">
        <f>Währung</f>
        <v>€</v>
      </c>
      <c r="E12" s="22" t="s">
        <v>103</v>
      </c>
      <c r="F12" s="23">
        <f>Anfangsjahr</f>
        <v>2016</v>
      </c>
      <c r="G12" s="23">
        <f t="shared" ref="G12:AD12" si="0">F12+1</f>
        <v>2017</v>
      </c>
      <c r="H12" s="23">
        <f t="shared" si="0"/>
        <v>2018</v>
      </c>
      <c r="I12" s="23">
        <f t="shared" si="0"/>
        <v>2019</v>
      </c>
      <c r="J12" s="23">
        <f t="shared" si="0"/>
        <v>2020</v>
      </c>
      <c r="K12" s="23">
        <f t="shared" si="0"/>
        <v>2021</v>
      </c>
      <c r="L12" s="23">
        <f t="shared" si="0"/>
        <v>2022</v>
      </c>
      <c r="M12" s="23">
        <f t="shared" si="0"/>
        <v>2023</v>
      </c>
      <c r="N12" s="23">
        <f t="shared" si="0"/>
        <v>2024</v>
      </c>
      <c r="O12" s="23">
        <f t="shared" si="0"/>
        <v>2025</v>
      </c>
      <c r="P12" s="23">
        <f t="shared" si="0"/>
        <v>2026</v>
      </c>
      <c r="Q12" s="23">
        <f t="shared" si="0"/>
        <v>2027</v>
      </c>
      <c r="R12" s="23">
        <f t="shared" si="0"/>
        <v>2028</v>
      </c>
      <c r="S12" s="23">
        <f t="shared" si="0"/>
        <v>2029</v>
      </c>
      <c r="T12" s="23">
        <f t="shared" si="0"/>
        <v>2030</v>
      </c>
      <c r="U12" s="23">
        <f t="shared" si="0"/>
        <v>2031</v>
      </c>
      <c r="V12" s="23">
        <f t="shared" si="0"/>
        <v>2032</v>
      </c>
      <c r="W12" s="23">
        <f t="shared" si="0"/>
        <v>2033</v>
      </c>
      <c r="X12" s="23">
        <f t="shared" si="0"/>
        <v>2034</v>
      </c>
      <c r="Y12" s="23">
        <f t="shared" si="0"/>
        <v>2035</v>
      </c>
      <c r="Z12" s="23">
        <f t="shared" si="0"/>
        <v>2036</v>
      </c>
      <c r="AA12" s="23">
        <f t="shared" si="0"/>
        <v>2037</v>
      </c>
      <c r="AB12" s="23">
        <f t="shared" si="0"/>
        <v>2038</v>
      </c>
      <c r="AC12" s="23">
        <f t="shared" si="0"/>
        <v>2039</v>
      </c>
      <c r="AD12" s="23">
        <f t="shared" si="0"/>
        <v>2040</v>
      </c>
    </row>
    <row r="13" spans="1:30" x14ac:dyDescent="0.2">
      <c r="C13" s="132" t="s">
        <v>91</v>
      </c>
      <c r="D13" s="24"/>
      <c r="E13" s="24" t="s">
        <v>104</v>
      </c>
      <c r="F13" s="59"/>
      <c r="G13" s="60"/>
      <c r="H13" s="60"/>
      <c r="I13" s="60"/>
      <c r="J13" s="60"/>
      <c r="K13" s="60"/>
      <c r="L13" s="60"/>
      <c r="M13" s="60"/>
      <c r="N13" s="60"/>
      <c r="O13" s="60"/>
      <c r="P13" s="60"/>
      <c r="Q13" s="60"/>
      <c r="R13" s="60"/>
      <c r="S13" s="60"/>
      <c r="T13" s="60"/>
      <c r="U13" s="60"/>
      <c r="V13" s="60"/>
      <c r="W13" s="60"/>
      <c r="X13" s="60"/>
      <c r="Y13" s="60"/>
      <c r="Z13" s="60"/>
      <c r="AA13" s="60"/>
      <c r="AB13" s="60"/>
      <c r="AC13" s="60"/>
      <c r="AD13" s="61"/>
    </row>
    <row r="14" spans="1:30" x14ac:dyDescent="0.2">
      <c r="C14" s="133"/>
      <c r="D14" s="16"/>
      <c r="E14" s="16" t="s">
        <v>105</v>
      </c>
      <c r="F14" s="35">
        <f>'Nutzen-Kosten-Tabelle'!F30-'Nutzen-Kosten-Tabelle'!F16</f>
        <v>0</v>
      </c>
      <c r="G14" s="35">
        <f>'Nutzen-Kosten-Tabelle'!G30-'Nutzen-Kosten-Tabelle'!G16</f>
        <v>0</v>
      </c>
      <c r="H14" s="35">
        <f>'Nutzen-Kosten-Tabelle'!H30-'Nutzen-Kosten-Tabelle'!H16</f>
        <v>0</v>
      </c>
      <c r="I14" s="35">
        <f>'Nutzen-Kosten-Tabelle'!I30-'Nutzen-Kosten-Tabelle'!I16</f>
        <v>0</v>
      </c>
      <c r="J14" s="35">
        <f>'Nutzen-Kosten-Tabelle'!J30-'Nutzen-Kosten-Tabelle'!J16</f>
        <v>0</v>
      </c>
      <c r="K14" s="35">
        <f>'Nutzen-Kosten-Tabelle'!K30-'Nutzen-Kosten-Tabelle'!K16</f>
        <v>0</v>
      </c>
      <c r="L14" s="35">
        <f>'Nutzen-Kosten-Tabelle'!L30-'Nutzen-Kosten-Tabelle'!L16</f>
        <v>0</v>
      </c>
      <c r="M14" s="35">
        <f>'Nutzen-Kosten-Tabelle'!M30-'Nutzen-Kosten-Tabelle'!M16</f>
        <v>0</v>
      </c>
      <c r="N14" s="35">
        <f>'Nutzen-Kosten-Tabelle'!N30-'Nutzen-Kosten-Tabelle'!N16</f>
        <v>0</v>
      </c>
      <c r="O14" s="35">
        <f>'Nutzen-Kosten-Tabelle'!O30-'Nutzen-Kosten-Tabelle'!O16</f>
        <v>0</v>
      </c>
      <c r="P14" s="35">
        <f>'Nutzen-Kosten-Tabelle'!P30-'Nutzen-Kosten-Tabelle'!P16</f>
        <v>0</v>
      </c>
      <c r="Q14" s="35">
        <f>'Nutzen-Kosten-Tabelle'!Q30-'Nutzen-Kosten-Tabelle'!Q16</f>
        <v>0</v>
      </c>
      <c r="R14" s="35">
        <f>'Nutzen-Kosten-Tabelle'!R30-'Nutzen-Kosten-Tabelle'!R16</f>
        <v>0</v>
      </c>
      <c r="S14" s="35">
        <f>'Nutzen-Kosten-Tabelle'!S30-'Nutzen-Kosten-Tabelle'!S16</f>
        <v>0</v>
      </c>
      <c r="T14" s="35">
        <f>'Nutzen-Kosten-Tabelle'!T30-'Nutzen-Kosten-Tabelle'!T16</f>
        <v>0</v>
      </c>
      <c r="U14" s="35">
        <f>'Nutzen-Kosten-Tabelle'!U30-'Nutzen-Kosten-Tabelle'!U16</f>
        <v>0</v>
      </c>
      <c r="V14" s="35">
        <f>'Nutzen-Kosten-Tabelle'!V30-'Nutzen-Kosten-Tabelle'!V16</f>
        <v>0</v>
      </c>
      <c r="W14" s="35">
        <f>'Nutzen-Kosten-Tabelle'!W30-'Nutzen-Kosten-Tabelle'!W16</f>
        <v>0</v>
      </c>
      <c r="X14" s="35">
        <f>'Nutzen-Kosten-Tabelle'!X30-'Nutzen-Kosten-Tabelle'!X16</f>
        <v>0</v>
      </c>
      <c r="Y14" s="35">
        <f>'Nutzen-Kosten-Tabelle'!Y30-'Nutzen-Kosten-Tabelle'!Y16</f>
        <v>0</v>
      </c>
      <c r="Z14" s="35">
        <f>'Nutzen-Kosten-Tabelle'!Z30-'Nutzen-Kosten-Tabelle'!Z16</f>
        <v>0</v>
      </c>
      <c r="AA14" s="35">
        <f>'Nutzen-Kosten-Tabelle'!AA30-'Nutzen-Kosten-Tabelle'!AA16</f>
        <v>0</v>
      </c>
      <c r="AB14" s="35">
        <f>'Nutzen-Kosten-Tabelle'!AB30-'Nutzen-Kosten-Tabelle'!AB16</f>
        <v>0</v>
      </c>
      <c r="AC14" s="35">
        <f>'Nutzen-Kosten-Tabelle'!AC30-'Nutzen-Kosten-Tabelle'!AC16</f>
        <v>0</v>
      </c>
      <c r="AD14" s="35">
        <f>'Nutzen-Kosten-Tabelle'!AD30-'Nutzen-Kosten-Tabelle'!AD16</f>
        <v>0</v>
      </c>
    </row>
    <row r="15" spans="1:30" x14ac:dyDescent="0.2">
      <c r="C15" s="133"/>
      <c r="D15" s="16"/>
      <c r="E15" s="16" t="s">
        <v>106</v>
      </c>
      <c r="F15" s="49">
        <f t="shared" ref="F15:Q15" si="1">F14*APWirkung*Dimension/1000000</f>
        <v>0</v>
      </c>
      <c r="G15" s="49">
        <f t="shared" si="1"/>
        <v>0</v>
      </c>
      <c r="H15" s="49">
        <f t="shared" si="1"/>
        <v>0</v>
      </c>
      <c r="I15" s="49">
        <f t="shared" si="1"/>
        <v>0</v>
      </c>
      <c r="J15" s="49">
        <f t="shared" si="1"/>
        <v>0</v>
      </c>
      <c r="K15" s="49">
        <f t="shared" si="1"/>
        <v>0</v>
      </c>
      <c r="L15" s="49">
        <f t="shared" si="1"/>
        <v>0</v>
      </c>
      <c r="M15" s="49">
        <f t="shared" si="1"/>
        <v>0</v>
      </c>
      <c r="N15" s="49">
        <f t="shared" si="1"/>
        <v>0</v>
      </c>
      <c r="O15" s="49">
        <f t="shared" si="1"/>
        <v>0</v>
      </c>
      <c r="P15" s="49">
        <f t="shared" si="1"/>
        <v>0</v>
      </c>
      <c r="Q15" s="49">
        <f t="shared" si="1"/>
        <v>0</v>
      </c>
      <c r="R15" s="49">
        <f t="shared" ref="R15:AD15" si="2">R14*APWirkung*Dimension/1000000</f>
        <v>0</v>
      </c>
      <c r="S15" s="49">
        <f t="shared" si="2"/>
        <v>0</v>
      </c>
      <c r="T15" s="49">
        <f t="shared" si="2"/>
        <v>0</v>
      </c>
      <c r="U15" s="49">
        <f t="shared" si="2"/>
        <v>0</v>
      </c>
      <c r="V15" s="49">
        <f t="shared" si="2"/>
        <v>0</v>
      </c>
      <c r="W15" s="49">
        <f t="shared" si="2"/>
        <v>0</v>
      </c>
      <c r="X15" s="49">
        <f t="shared" si="2"/>
        <v>0</v>
      </c>
      <c r="Y15" s="49">
        <f t="shared" si="2"/>
        <v>0</v>
      </c>
      <c r="Z15" s="49">
        <f t="shared" si="2"/>
        <v>0</v>
      </c>
      <c r="AA15" s="49">
        <f t="shared" si="2"/>
        <v>0</v>
      </c>
      <c r="AB15" s="49">
        <f t="shared" si="2"/>
        <v>0</v>
      </c>
      <c r="AC15" s="49">
        <f t="shared" si="2"/>
        <v>0</v>
      </c>
      <c r="AD15" s="49">
        <f t="shared" si="2"/>
        <v>0</v>
      </c>
    </row>
    <row r="16" spans="1:30" x14ac:dyDescent="0.2">
      <c r="C16" s="133"/>
      <c r="D16" s="16"/>
      <c r="E16" s="16"/>
      <c r="F16" s="50"/>
      <c r="G16" s="50"/>
      <c r="H16" s="50"/>
      <c r="I16" s="50"/>
      <c r="J16" s="50"/>
      <c r="K16" s="50"/>
      <c r="L16" s="50"/>
      <c r="M16" s="50"/>
      <c r="N16" s="50"/>
      <c r="O16" s="50"/>
      <c r="P16" s="50"/>
      <c r="Q16" s="51"/>
      <c r="R16" s="51"/>
      <c r="S16" s="51"/>
      <c r="T16" s="51"/>
      <c r="U16" s="51"/>
      <c r="V16" s="51"/>
      <c r="W16" s="51"/>
      <c r="X16" s="51"/>
      <c r="Y16" s="51"/>
      <c r="Z16" s="51"/>
      <c r="AA16" s="51"/>
      <c r="AB16" s="51"/>
      <c r="AC16" s="51"/>
      <c r="AD16" s="51"/>
    </row>
    <row r="17" spans="3:30" ht="13.5" thickBot="1" x14ac:dyDescent="0.25">
      <c r="C17" s="133"/>
      <c r="D17" s="16"/>
      <c r="E17" s="16" t="s">
        <v>107</v>
      </c>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row>
    <row r="18" spans="3:30" ht="13.5" thickBot="1" x14ac:dyDescent="0.25">
      <c r="C18" s="133"/>
      <c r="D18" s="16"/>
      <c r="E18" s="16" t="s">
        <v>108</v>
      </c>
      <c r="F18" s="52"/>
      <c r="G18" s="53"/>
      <c r="H18" s="53"/>
      <c r="I18" s="53"/>
      <c r="J18" s="53"/>
      <c r="K18" s="53"/>
      <c r="L18" s="53"/>
      <c r="M18" s="53"/>
      <c r="N18" s="53"/>
      <c r="O18" s="53"/>
      <c r="P18" s="53"/>
      <c r="Q18" s="53"/>
      <c r="R18" s="53"/>
      <c r="S18" s="53"/>
      <c r="T18" s="53"/>
      <c r="U18" s="53"/>
      <c r="V18" s="53"/>
      <c r="W18" s="53"/>
      <c r="X18" s="53"/>
      <c r="Y18" s="53"/>
      <c r="Z18" s="53"/>
      <c r="AA18" s="53"/>
      <c r="AB18" s="53"/>
      <c r="AC18" s="53"/>
      <c r="AD18" s="54"/>
    </row>
    <row r="19" spans="3:30" ht="13.5" thickBot="1" x14ac:dyDescent="0.25">
      <c r="C19" s="133"/>
      <c r="D19" s="16"/>
      <c r="E19" s="16" t="s">
        <v>109</v>
      </c>
      <c r="F19" s="52"/>
      <c r="G19" s="53"/>
      <c r="H19" s="53"/>
      <c r="I19" s="53"/>
      <c r="J19" s="53"/>
      <c r="K19" s="53"/>
      <c r="L19" s="53"/>
      <c r="M19" s="53"/>
      <c r="N19" s="53"/>
      <c r="O19" s="53"/>
      <c r="P19" s="53"/>
      <c r="Q19" s="53"/>
      <c r="R19" s="53"/>
      <c r="S19" s="53"/>
      <c r="T19" s="53"/>
      <c r="U19" s="53"/>
      <c r="V19" s="53"/>
      <c r="W19" s="53"/>
      <c r="X19" s="53"/>
      <c r="Y19" s="53"/>
      <c r="Z19" s="53"/>
      <c r="AA19" s="53"/>
      <c r="AB19" s="53"/>
      <c r="AC19" s="53"/>
      <c r="AD19" s="54"/>
    </row>
    <row r="20" spans="3:30" x14ac:dyDescent="0.2">
      <c r="C20" s="133"/>
      <c r="D20" s="16"/>
      <c r="E20" s="16" t="s">
        <v>110</v>
      </c>
      <c r="F20" s="38">
        <f t="shared" ref="F20:AD20" si="3">F15+F18</f>
        <v>0</v>
      </c>
      <c r="G20" s="38">
        <f t="shared" si="3"/>
        <v>0</v>
      </c>
      <c r="H20" s="38">
        <f t="shared" si="3"/>
        <v>0</v>
      </c>
      <c r="I20" s="38">
        <f t="shared" si="3"/>
        <v>0</v>
      </c>
      <c r="J20" s="38">
        <f t="shared" si="3"/>
        <v>0</v>
      </c>
      <c r="K20" s="38">
        <f t="shared" si="3"/>
        <v>0</v>
      </c>
      <c r="L20" s="38">
        <f t="shared" si="3"/>
        <v>0</v>
      </c>
      <c r="M20" s="38">
        <f t="shared" si="3"/>
        <v>0</v>
      </c>
      <c r="N20" s="38">
        <f t="shared" si="3"/>
        <v>0</v>
      </c>
      <c r="O20" s="38">
        <f t="shared" si="3"/>
        <v>0</v>
      </c>
      <c r="P20" s="38">
        <f t="shared" si="3"/>
        <v>0</v>
      </c>
      <c r="Q20" s="38">
        <f t="shared" si="3"/>
        <v>0</v>
      </c>
      <c r="R20" s="38">
        <f t="shared" si="3"/>
        <v>0</v>
      </c>
      <c r="S20" s="38">
        <f t="shared" si="3"/>
        <v>0</v>
      </c>
      <c r="T20" s="38">
        <f t="shared" si="3"/>
        <v>0</v>
      </c>
      <c r="U20" s="38">
        <f t="shared" si="3"/>
        <v>0</v>
      </c>
      <c r="V20" s="38">
        <f t="shared" si="3"/>
        <v>0</v>
      </c>
      <c r="W20" s="38">
        <f t="shared" si="3"/>
        <v>0</v>
      </c>
      <c r="X20" s="38">
        <f t="shared" si="3"/>
        <v>0</v>
      </c>
      <c r="Y20" s="38">
        <f t="shared" si="3"/>
        <v>0</v>
      </c>
      <c r="Z20" s="38">
        <f t="shared" si="3"/>
        <v>0</v>
      </c>
      <c r="AA20" s="38">
        <f t="shared" si="3"/>
        <v>0</v>
      </c>
      <c r="AB20" s="38">
        <f t="shared" si="3"/>
        <v>0</v>
      </c>
      <c r="AC20" s="38">
        <f t="shared" si="3"/>
        <v>0</v>
      </c>
      <c r="AD20" s="38">
        <f t="shared" si="3"/>
        <v>0</v>
      </c>
    </row>
    <row r="21" spans="3:30" x14ac:dyDescent="0.2">
      <c r="C21" s="133"/>
      <c r="D21" s="31"/>
      <c r="E21" s="31"/>
      <c r="F21" s="63"/>
      <c r="G21" s="63"/>
      <c r="H21" s="63"/>
      <c r="I21" s="63"/>
      <c r="J21" s="63"/>
      <c r="K21" s="63"/>
      <c r="L21" s="63"/>
      <c r="M21" s="63"/>
      <c r="N21" s="63"/>
      <c r="O21" s="63"/>
      <c r="P21" s="63"/>
      <c r="Q21" s="64"/>
      <c r="R21" s="64"/>
      <c r="S21" s="64"/>
      <c r="T21" s="64"/>
      <c r="U21" s="64"/>
      <c r="V21" s="64"/>
      <c r="W21" s="64"/>
      <c r="X21" s="64"/>
      <c r="Y21" s="64"/>
      <c r="Z21" s="64"/>
      <c r="AA21" s="64"/>
      <c r="AB21" s="64"/>
      <c r="AC21" s="64"/>
      <c r="AD21" s="64"/>
    </row>
    <row r="22" spans="3:30" x14ac:dyDescent="0.2">
      <c r="C22" s="134"/>
      <c r="D22" s="45" t="s">
        <v>99</v>
      </c>
      <c r="E22" s="45"/>
      <c r="F22" s="38">
        <f t="shared" ref="F22:Q22" si="4">(F15*Steuereinnahmen/Dimension)+(F18*Steuereinnahmen/Dimension*Regionalmultiplikator)</f>
        <v>0</v>
      </c>
      <c r="G22" s="38">
        <f t="shared" si="4"/>
        <v>0</v>
      </c>
      <c r="H22" s="38">
        <f t="shared" si="4"/>
        <v>0</v>
      </c>
      <c r="I22" s="38">
        <f t="shared" si="4"/>
        <v>0</v>
      </c>
      <c r="J22" s="38">
        <f t="shared" si="4"/>
        <v>0</v>
      </c>
      <c r="K22" s="38">
        <f t="shared" si="4"/>
        <v>0</v>
      </c>
      <c r="L22" s="38">
        <f t="shared" si="4"/>
        <v>0</v>
      </c>
      <c r="M22" s="38">
        <f t="shared" si="4"/>
        <v>0</v>
      </c>
      <c r="N22" s="38">
        <f t="shared" si="4"/>
        <v>0</v>
      </c>
      <c r="O22" s="38">
        <f t="shared" si="4"/>
        <v>0</v>
      </c>
      <c r="P22" s="38">
        <f t="shared" si="4"/>
        <v>0</v>
      </c>
      <c r="Q22" s="38">
        <f t="shared" si="4"/>
        <v>0</v>
      </c>
      <c r="R22" s="38">
        <f t="shared" ref="R22:AD22" si="5">(R15*Steuereinnahmen/Dimension)+(R18*Steuereinnahmen/Dimension*Regionalmultiplikator)</f>
        <v>0</v>
      </c>
      <c r="S22" s="38">
        <f t="shared" si="5"/>
        <v>0</v>
      </c>
      <c r="T22" s="38">
        <f t="shared" si="5"/>
        <v>0</v>
      </c>
      <c r="U22" s="38">
        <f t="shared" si="5"/>
        <v>0</v>
      </c>
      <c r="V22" s="38">
        <f t="shared" si="5"/>
        <v>0</v>
      </c>
      <c r="W22" s="38">
        <f t="shared" si="5"/>
        <v>0</v>
      </c>
      <c r="X22" s="38">
        <f t="shared" si="5"/>
        <v>0</v>
      </c>
      <c r="Y22" s="38">
        <f t="shared" si="5"/>
        <v>0</v>
      </c>
      <c r="Z22" s="38">
        <f t="shared" si="5"/>
        <v>0</v>
      </c>
      <c r="AA22" s="38">
        <f t="shared" si="5"/>
        <v>0</v>
      </c>
      <c r="AB22" s="38">
        <f t="shared" si="5"/>
        <v>0</v>
      </c>
      <c r="AC22" s="38">
        <f t="shared" si="5"/>
        <v>0</v>
      </c>
      <c r="AD22" s="38">
        <f t="shared" si="5"/>
        <v>0</v>
      </c>
    </row>
    <row r="23" spans="3:30" x14ac:dyDescent="0.2">
      <c r="C23" s="58"/>
      <c r="D23" s="45" t="s">
        <v>100</v>
      </c>
      <c r="E23" s="45"/>
      <c r="F23" s="38">
        <f t="shared" ref="F23:AD23" si="6">(F15*Steuereinn_nachLFA/Dimension)+(F18*Steuereinn_nachLFA/Dimension*Regionalmultiplikator)</f>
        <v>0</v>
      </c>
      <c r="G23" s="38">
        <f t="shared" si="6"/>
        <v>0</v>
      </c>
      <c r="H23" s="38">
        <f t="shared" si="6"/>
        <v>0</v>
      </c>
      <c r="I23" s="38">
        <f t="shared" si="6"/>
        <v>0</v>
      </c>
      <c r="J23" s="38">
        <f t="shared" si="6"/>
        <v>0</v>
      </c>
      <c r="K23" s="38">
        <f t="shared" si="6"/>
        <v>0</v>
      </c>
      <c r="L23" s="38">
        <f t="shared" si="6"/>
        <v>0</v>
      </c>
      <c r="M23" s="38">
        <f t="shared" si="6"/>
        <v>0</v>
      </c>
      <c r="N23" s="38">
        <f t="shared" si="6"/>
        <v>0</v>
      </c>
      <c r="O23" s="38">
        <f t="shared" si="6"/>
        <v>0</v>
      </c>
      <c r="P23" s="38">
        <f t="shared" si="6"/>
        <v>0</v>
      </c>
      <c r="Q23" s="38">
        <f t="shared" si="6"/>
        <v>0</v>
      </c>
      <c r="R23" s="38">
        <f t="shared" si="6"/>
        <v>0</v>
      </c>
      <c r="S23" s="38">
        <f t="shared" si="6"/>
        <v>0</v>
      </c>
      <c r="T23" s="38">
        <f t="shared" si="6"/>
        <v>0</v>
      </c>
      <c r="U23" s="38">
        <f t="shared" si="6"/>
        <v>0</v>
      </c>
      <c r="V23" s="38">
        <f t="shared" si="6"/>
        <v>0</v>
      </c>
      <c r="W23" s="38">
        <f t="shared" si="6"/>
        <v>0</v>
      </c>
      <c r="X23" s="38">
        <f t="shared" si="6"/>
        <v>0</v>
      </c>
      <c r="Y23" s="38">
        <f t="shared" si="6"/>
        <v>0</v>
      </c>
      <c r="Z23" s="38">
        <f t="shared" si="6"/>
        <v>0</v>
      </c>
      <c r="AA23" s="38">
        <f t="shared" si="6"/>
        <v>0</v>
      </c>
      <c r="AB23" s="38">
        <f t="shared" si="6"/>
        <v>0</v>
      </c>
      <c r="AC23" s="38">
        <f t="shared" si="6"/>
        <v>0</v>
      </c>
      <c r="AD23" s="38">
        <f t="shared" si="6"/>
        <v>0</v>
      </c>
    </row>
    <row r="25" spans="3:30" x14ac:dyDescent="0.2">
      <c r="C25" s="7" t="s">
        <v>101</v>
      </c>
      <c r="D25" s="7"/>
      <c r="E25" s="7"/>
    </row>
  </sheetData>
  <sheetProtection selectLockedCells="1"/>
  <mergeCells count="3">
    <mergeCell ref="C11:J11"/>
    <mergeCell ref="K11:Q11"/>
    <mergeCell ref="C13:C22"/>
  </mergeCells>
  <pageMargins left="0.39370078740157483" right="0.39370078740157483" top="0.78740157480314965" bottom="0.19685039370078741" header="0.51181102362204722" footer="0.51181102362204722"/>
  <pageSetup paperSize="9" scale="65"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1:AD47"/>
  <sheetViews>
    <sheetView workbookViewId="0">
      <selection activeCell="C4" sqref="C4:E4"/>
    </sheetView>
  </sheetViews>
  <sheetFormatPr baseColWidth="10" defaultRowHeight="12.75" x14ac:dyDescent="0.2"/>
  <cols>
    <col min="1" max="1" width="2" style="1" customWidth="1"/>
    <col min="2" max="2" width="1.7109375" style="1" customWidth="1"/>
    <col min="3" max="3" width="5.140625" style="1" customWidth="1"/>
    <col min="4" max="4" width="5.42578125" style="1" customWidth="1"/>
    <col min="5" max="5" width="43.7109375" style="1" customWidth="1"/>
    <col min="6" max="6" width="10.5703125" style="1" customWidth="1"/>
    <col min="7" max="11" width="14.85546875" style="1" customWidth="1"/>
    <col min="12" max="30" width="1.5703125" style="1" customWidth="1"/>
    <col min="31" max="16384" width="11.42578125" style="1"/>
  </cols>
  <sheetData>
    <row r="1" spans="3:30" ht="20.25" x14ac:dyDescent="0.3">
      <c r="C1" s="9" t="s">
        <v>282</v>
      </c>
      <c r="D1" s="9"/>
      <c r="E1" s="9"/>
      <c r="F1" s="9"/>
      <c r="G1" s="9"/>
      <c r="H1" s="9"/>
      <c r="I1" s="9"/>
      <c r="J1" s="9"/>
      <c r="K1" s="9"/>
    </row>
    <row r="2" spans="3:30" ht="3.75" customHeight="1" x14ac:dyDescent="0.2"/>
    <row r="3" spans="3:30" ht="13.5" thickBot="1" x14ac:dyDescent="0.25">
      <c r="C3" s="4" t="s">
        <v>90</v>
      </c>
      <c r="D3" s="5"/>
      <c r="E3" s="5"/>
      <c r="F3" s="5"/>
      <c r="G3" s="5"/>
      <c r="H3" s="5"/>
      <c r="I3" s="5"/>
      <c r="J3" s="5"/>
      <c r="K3" s="5"/>
      <c r="L3" s="5"/>
      <c r="M3" s="5"/>
      <c r="N3" s="5"/>
      <c r="O3" s="5"/>
      <c r="P3" s="5"/>
      <c r="Q3" s="5"/>
      <c r="R3" s="5"/>
      <c r="S3" s="5"/>
      <c r="T3" s="5"/>
      <c r="U3" s="5"/>
      <c r="V3" s="5"/>
      <c r="W3" s="5"/>
      <c r="X3" s="5"/>
      <c r="Y3" s="5"/>
      <c r="Z3" s="5"/>
      <c r="AA3" s="5"/>
      <c r="AB3" s="5"/>
      <c r="AC3" s="5"/>
      <c r="AD3" s="5"/>
    </row>
    <row r="4" spans="3:30" ht="15" customHeight="1" x14ac:dyDescent="0.2">
      <c r="C4" s="139">
        <f>Projektbezeichnung</f>
        <v>0</v>
      </c>
      <c r="D4" s="139"/>
      <c r="E4" s="139"/>
      <c r="F4" s="110" t="s">
        <v>298</v>
      </c>
      <c r="G4" s="109"/>
      <c r="H4" s="109"/>
      <c r="I4" s="109"/>
      <c r="J4" s="109"/>
      <c r="K4" s="135"/>
      <c r="L4" s="135"/>
      <c r="M4" s="135"/>
      <c r="N4" s="135"/>
      <c r="O4" s="135"/>
      <c r="P4" s="135"/>
      <c r="Q4" s="135"/>
    </row>
    <row r="5" spans="3:30" ht="27.75" customHeight="1" x14ac:dyDescent="0.2">
      <c r="C5" s="46">
        <f>Dimensionsbezeichnung</f>
        <v>1000</v>
      </c>
      <c r="D5" s="21" t="str">
        <f>Währung</f>
        <v>€</v>
      </c>
      <c r="E5" s="99" t="s">
        <v>277</v>
      </c>
      <c r="F5" s="90" t="s">
        <v>271</v>
      </c>
      <c r="G5" s="90"/>
      <c r="H5" s="90"/>
      <c r="I5" s="90"/>
      <c r="J5" s="90"/>
      <c r="K5" s="90" t="s">
        <v>272</v>
      </c>
      <c r="L5" s="23"/>
      <c r="M5" s="23"/>
      <c r="N5" s="23"/>
      <c r="O5" s="23"/>
      <c r="P5" s="23"/>
      <c r="Q5" s="23"/>
      <c r="R5" s="23"/>
      <c r="S5" s="23"/>
      <c r="T5" s="23"/>
      <c r="U5" s="23"/>
      <c r="V5" s="23"/>
      <c r="W5" s="23"/>
      <c r="X5" s="23"/>
      <c r="Y5" s="23"/>
      <c r="Z5" s="23"/>
      <c r="AA5" s="23"/>
      <c r="AB5" s="23"/>
      <c r="AC5" s="23"/>
      <c r="AD5" s="23"/>
    </row>
    <row r="6" spans="3:30" ht="13.5" customHeight="1" thickBot="1" x14ac:dyDescent="0.25">
      <c r="C6" s="136" t="s">
        <v>91</v>
      </c>
      <c r="D6" s="24" t="s">
        <v>274</v>
      </c>
      <c r="E6" s="24"/>
      <c r="F6" s="97"/>
      <c r="G6" s="97"/>
      <c r="H6" s="97"/>
      <c r="I6" s="97"/>
      <c r="J6" s="97"/>
      <c r="K6" s="97"/>
      <c r="L6" s="95"/>
      <c r="M6" s="95"/>
      <c r="N6" s="95"/>
      <c r="O6" s="95"/>
      <c r="P6" s="95"/>
      <c r="Q6" s="95"/>
      <c r="R6" s="95"/>
      <c r="S6" s="95"/>
      <c r="T6" s="95"/>
      <c r="U6" s="95"/>
      <c r="V6" s="95"/>
      <c r="W6" s="95"/>
      <c r="X6" s="95"/>
      <c r="Y6" s="95"/>
      <c r="Z6" s="95"/>
      <c r="AA6" s="95"/>
      <c r="AB6" s="95"/>
      <c r="AC6" s="95"/>
      <c r="AD6" s="95"/>
    </row>
    <row r="7" spans="3:30" ht="13.5" thickBot="1" x14ac:dyDescent="0.25">
      <c r="C7" s="137"/>
      <c r="D7" s="16"/>
      <c r="E7" s="16" t="s">
        <v>67</v>
      </c>
      <c r="F7" s="38">
        <f>SUM(G7:AD7)</f>
        <v>0</v>
      </c>
      <c r="G7" s="53"/>
      <c r="H7" s="53"/>
      <c r="I7" s="53"/>
      <c r="J7" s="53"/>
      <c r="K7" s="53"/>
      <c r="L7" s="53"/>
      <c r="M7" s="53"/>
      <c r="N7" s="53"/>
      <c r="O7" s="53"/>
      <c r="P7" s="53"/>
      <c r="Q7" s="53"/>
      <c r="R7" s="53"/>
      <c r="S7" s="53"/>
      <c r="T7" s="53"/>
      <c r="U7" s="53"/>
      <c r="V7" s="53"/>
      <c r="W7" s="53"/>
      <c r="X7" s="53"/>
      <c r="Y7" s="53"/>
      <c r="Z7" s="53"/>
      <c r="AA7" s="53"/>
      <c r="AB7" s="53"/>
      <c r="AC7" s="53"/>
      <c r="AD7" s="53"/>
    </row>
    <row r="8" spans="3:30" ht="13.5" thickBot="1" x14ac:dyDescent="0.25">
      <c r="C8" s="137"/>
      <c r="D8" s="16"/>
      <c r="E8" s="16" t="s">
        <v>92</v>
      </c>
      <c r="G8" s="49">
        <f>G7*APWirkung*Dimension/1000000</f>
        <v>0</v>
      </c>
      <c r="H8" s="49">
        <f>H7*APWirkung*Dimension/1000000</f>
        <v>0</v>
      </c>
      <c r="I8" s="49">
        <f>I7*APWirkung*Dimension/1000000</f>
        <v>0</v>
      </c>
      <c r="J8" s="49">
        <f t="shared" ref="J8:K8" si="0">J7*APWirkung*Dimension/1000000</f>
        <v>0</v>
      </c>
      <c r="K8" s="49">
        <f t="shared" si="0"/>
        <v>0</v>
      </c>
      <c r="L8" s="49">
        <f t="shared" ref="L8:AD8" si="1">L7*APWirkung*Dimension/1000000</f>
        <v>0</v>
      </c>
      <c r="M8" s="49">
        <f t="shared" si="1"/>
        <v>0</v>
      </c>
      <c r="N8" s="49">
        <f t="shared" si="1"/>
        <v>0</v>
      </c>
      <c r="O8" s="49">
        <f t="shared" si="1"/>
        <v>0</v>
      </c>
      <c r="P8" s="49">
        <f t="shared" si="1"/>
        <v>0</v>
      </c>
      <c r="Q8" s="49">
        <f t="shared" si="1"/>
        <v>0</v>
      </c>
      <c r="R8" s="49">
        <f t="shared" si="1"/>
        <v>0</v>
      </c>
      <c r="S8" s="49">
        <f t="shared" si="1"/>
        <v>0</v>
      </c>
      <c r="T8" s="49">
        <f t="shared" si="1"/>
        <v>0</v>
      </c>
      <c r="U8" s="49">
        <f t="shared" si="1"/>
        <v>0</v>
      </c>
      <c r="V8" s="49">
        <f t="shared" si="1"/>
        <v>0</v>
      </c>
      <c r="W8" s="49">
        <f t="shared" si="1"/>
        <v>0</v>
      </c>
      <c r="X8" s="49">
        <f t="shared" si="1"/>
        <v>0</v>
      </c>
      <c r="Y8" s="49">
        <f t="shared" si="1"/>
        <v>0</v>
      </c>
      <c r="Z8" s="49">
        <f t="shared" si="1"/>
        <v>0</v>
      </c>
      <c r="AA8" s="49">
        <f t="shared" si="1"/>
        <v>0</v>
      </c>
      <c r="AB8" s="49">
        <f t="shared" si="1"/>
        <v>0</v>
      </c>
      <c r="AC8" s="49">
        <f t="shared" si="1"/>
        <v>0</v>
      </c>
      <c r="AD8" s="49">
        <f t="shared" si="1"/>
        <v>0</v>
      </c>
    </row>
    <row r="9" spans="3:30" ht="13.5" thickBot="1" x14ac:dyDescent="0.25">
      <c r="C9" s="137"/>
      <c r="D9" s="16"/>
      <c r="E9" s="16" t="s">
        <v>286</v>
      </c>
      <c r="G9" s="53">
        <v>0</v>
      </c>
      <c r="H9" s="53">
        <v>0</v>
      </c>
      <c r="I9" s="53">
        <v>0</v>
      </c>
      <c r="J9" s="53">
        <v>0</v>
      </c>
      <c r="K9" s="53">
        <v>0</v>
      </c>
      <c r="L9" s="53">
        <v>0</v>
      </c>
      <c r="M9" s="53">
        <v>0</v>
      </c>
      <c r="N9" s="53">
        <v>0</v>
      </c>
      <c r="O9" s="53">
        <v>0</v>
      </c>
      <c r="P9" s="53">
        <v>0</v>
      </c>
      <c r="Q9" s="53">
        <v>0</v>
      </c>
      <c r="R9" s="53">
        <v>0</v>
      </c>
      <c r="S9" s="53">
        <v>0</v>
      </c>
      <c r="T9" s="53">
        <v>0</v>
      </c>
      <c r="U9" s="53">
        <v>0</v>
      </c>
      <c r="V9" s="53">
        <v>0</v>
      </c>
      <c r="W9" s="53">
        <v>0</v>
      </c>
      <c r="X9" s="53">
        <v>0</v>
      </c>
      <c r="Y9" s="53">
        <v>0</v>
      </c>
      <c r="Z9" s="53">
        <v>0</v>
      </c>
      <c r="AA9" s="53">
        <v>0</v>
      </c>
      <c r="AB9" s="53">
        <v>0</v>
      </c>
      <c r="AC9" s="53">
        <v>0</v>
      </c>
      <c r="AD9" s="53">
        <v>0</v>
      </c>
    </row>
    <row r="10" spans="3:30" x14ac:dyDescent="0.2">
      <c r="C10" s="137"/>
      <c r="D10" s="16"/>
      <c r="E10" s="16" t="s">
        <v>287</v>
      </c>
      <c r="F10" s="40">
        <f>SUM(G10:AD10)</f>
        <v>0</v>
      </c>
      <c r="G10" s="40">
        <f t="shared" ref="G10:K10" si="2">(G8*Steuereinn_nachLFA/Dimension)+(G9/222*Steuereinn_nachLFA/Dimension)</f>
        <v>0</v>
      </c>
      <c r="H10" s="40">
        <f t="shared" si="2"/>
        <v>0</v>
      </c>
      <c r="I10" s="40">
        <f t="shared" si="2"/>
        <v>0</v>
      </c>
      <c r="J10" s="40">
        <f t="shared" si="2"/>
        <v>0</v>
      </c>
      <c r="K10" s="40">
        <f t="shared" si="2"/>
        <v>0</v>
      </c>
      <c r="L10" s="40">
        <f t="shared" ref="L10:AD10" si="3">(L8*Steuereinn_nachLFA/Dimension)+(L9/222*Steuereinn_nachLFA/Dimension)</f>
        <v>0</v>
      </c>
      <c r="M10" s="40">
        <f t="shared" si="3"/>
        <v>0</v>
      </c>
      <c r="N10" s="40">
        <f t="shared" si="3"/>
        <v>0</v>
      </c>
      <c r="O10" s="40">
        <f t="shared" si="3"/>
        <v>0</v>
      </c>
      <c r="P10" s="40">
        <f t="shared" si="3"/>
        <v>0</v>
      </c>
      <c r="Q10" s="40">
        <f t="shared" si="3"/>
        <v>0</v>
      </c>
      <c r="R10" s="40">
        <f t="shared" si="3"/>
        <v>0</v>
      </c>
      <c r="S10" s="40">
        <f t="shared" si="3"/>
        <v>0</v>
      </c>
      <c r="T10" s="40">
        <f t="shared" si="3"/>
        <v>0</v>
      </c>
      <c r="U10" s="40">
        <f t="shared" si="3"/>
        <v>0</v>
      </c>
      <c r="V10" s="40">
        <f t="shared" si="3"/>
        <v>0</v>
      </c>
      <c r="W10" s="40">
        <f t="shared" si="3"/>
        <v>0</v>
      </c>
      <c r="X10" s="40">
        <f t="shared" si="3"/>
        <v>0</v>
      </c>
      <c r="Y10" s="40">
        <f t="shared" si="3"/>
        <v>0</v>
      </c>
      <c r="Z10" s="40">
        <f t="shared" si="3"/>
        <v>0</v>
      </c>
      <c r="AA10" s="40">
        <f t="shared" si="3"/>
        <v>0</v>
      </c>
      <c r="AB10" s="40">
        <f t="shared" si="3"/>
        <v>0</v>
      </c>
      <c r="AC10" s="40">
        <f t="shared" si="3"/>
        <v>0</v>
      </c>
      <c r="AD10" s="40">
        <f t="shared" si="3"/>
        <v>0</v>
      </c>
    </row>
    <row r="11" spans="3:30" ht="6" customHeight="1" thickBot="1" x14ac:dyDescent="0.25">
      <c r="C11" s="137"/>
      <c r="D11" s="16"/>
      <c r="E11" s="16"/>
      <c r="F11" s="95"/>
      <c r="G11" s="94"/>
      <c r="H11" s="50"/>
      <c r="I11" s="50"/>
      <c r="J11" s="50"/>
      <c r="K11" s="50"/>
      <c r="L11" s="95"/>
      <c r="M11" s="95"/>
      <c r="N11" s="95"/>
      <c r="O11" s="95"/>
      <c r="P11" s="95"/>
      <c r="Q11" s="95"/>
      <c r="R11" s="95"/>
      <c r="S11" s="95"/>
      <c r="T11" s="95"/>
      <c r="U11" s="95"/>
      <c r="V11" s="95"/>
      <c r="W11" s="95"/>
      <c r="X11" s="95"/>
      <c r="Y11" s="95"/>
      <c r="Z11" s="95"/>
      <c r="AA11" s="95"/>
      <c r="AB11" s="95"/>
      <c r="AC11" s="95"/>
      <c r="AD11" s="95"/>
    </row>
    <row r="12" spans="3:30" ht="13.5" thickBot="1" x14ac:dyDescent="0.25">
      <c r="C12" s="137"/>
      <c r="D12" s="16" t="s">
        <v>288</v>
      </c>
      <c r="E12" s="16"/>
      <c r="F12" s="91">
        <v>0</v>
      </c>
    </row>
    <row r="13" spans="3:30" ht="5.25" customHeight="1" x14ac:dyDescent="0.2">
      <c r="C13" s="137"/>
      <c r="D13" s="16"/>
      <c r="E13" s="16"/>
      <c r="G13" s="94"/>
      <c r="H13" s="94"/>
      <c r="I13" s="94"/>
      <c r="J13" s="94"/>
      <c r="K13" s="94"/>
      <c r="L13" s="94"/>
      <c r="M13" s="94"/>
      <c r="N13" s="94"/>
      <c r="O13" s="94"/>
      <c r="P13" s="94"/>
      <c r="Q13" s="94"/>
      <c r="R13" s="94"/>
      <c r="S13" s="94"/>
      <c r="T13" s="94"/>
      <c r="U13" s="94"/>
      <c r="V13" s="94"/>
      <c r="W13" s="94"/>
      <c r="X13" s="94"/>
      <c r="Y13" s="94"/>
      <c r="Z13" s="94"/>
      <c r="AA13" s="94"/>
      <c r="AB13" s="94"/>
      <c r="AC13" s="94"/>
      <c r="AD13" s="94"/>
    </row>
    <row r="14" spans="3:30" ht="13.5" thickBot="1" x14ac:dyDescent="0.25">
      <c r="C14" s="137"/>
      <c r="D14" s="16" t="s">
        <v>94</v>
      </c>
      <c r="E14" s="16"/>
      <c r="G14" s="96"/>
      <c r="H14" s="96"/>
      <c r="I14" s="96"/>
      <c r="J14" s="96"/>
      <c r="K14" s="96"/>
      <c r="L14" s="96"/>
      <c r="M14" s="96"/>
      <c r="N14" s="96"/>
      <c r="O14" s="96"/>
      <c r="P14" s="96"/>
      <c r="Q14" s="96"/>
      <c r="R14" s="96"/>
      <c r="S14" s="96"/>
      <c r="T14" s="96"/>
      <c r="U14" s="96"/>
      <c r="V14" s="96"/>
      <c r="W14" s="96"/>
      <c r="X14" s="96"/>
      <c r="Y14" s="96"/>
      <c r="Z14" s="96"/>
      <c r="AA14" s="96"/>
      <c r="AB14" s="96"/>
      <c r="AC14" s="96"/>
      <c r="AD14" s="96"/>
    </row>
    <row r="15" spans="3:30" x14ac:dyDescent="0.2">
      <c r="C15" s="137"/>
      <c r="D15" s="16"/>
      <c r="E15" s="16" t="s">
        <v>95</v>
      </c>
      <c r="F15" s="38">
        <f>SUM(G15:AD15)</f>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row>
    <row r="16" spans="3:30" ht="13.5" thickBot="1" x14ac:dyDescent="0.25">
      <c r="C16" s="137"/>
      <c r="D16" s="16"/>
      <c r="E16" s="16" t="s">
        <v>96</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row>
    <row r="17" spans="3:30" ht="13.5" thickBot="1" x14ac:dyDescent="0.25">
      <c r="C17" s="137"/>
      <c r="D17" s="16"/>
      <c r="E17" s="16" t="s">
        <v>276</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row>
    <row r="18" spans="3:30" x14ac:dyDescent="0.2">
      <c r="C18" s="137"/>
      <c r="D18" s="16"/>
      <c r="E18" s="16" t="s">
        <v>287</v>
      </c>
      <c r="F18" s="40">
        <f>SUM(G18:AD18)</f>
        <v>0</v>
      </c>
      <c r="G18" s="40">
        <f t="shared" ref="G18:K18" si="4">IF(G16=1,G15*G16*Tagesausgaben*APWirkungDL/1000000*Steuereinn_nachLFA*Regionalmultiplikator/Dimension,G15*G16*G17*Übernachtungsausgaben*APWirkungDL/1000000*Steuereinn_nachLFA*Regionalmultiplikator/Dimension)</f>
        <v>0</v>
      </c>
      <c r="H18" s="40">
        <f t="shared" si="4"/>
        <v>0</v>
      </c>
      <c r="I18" s="40">
        <f t="shared" si="4"/>
        <v>0</v>
      </c>
      <c r="J18" s="40">
        <f t="shared" si="4"/>
        <v>0</v>
      </c>
      <c r="K18" s="40">
        <f t="shared" si="4"/>
        <v>0</v>
      </c>
      <c r="L18" s="40">
        <f t="shared" ref="L18:AD18" si="5">IF(L16=1,L15*L16*Tagesausgaben*APWirkungDL/1000000*Steuereinn_nachLFA*Regionalmultiplikator/Dimension,L15*L16*L17*Übernachtungsausgaben*APWirkungDL/1000000*Steuereinn_nachLFA*Regionalmultiplikator/Dimension)</f>
        <v>0</v>
      </c>
      <c r="M18" s="40">
        <f t="shared" si="5"/>
        <v>0</v>
      </c>
      <c r="N18" s="40">
        <f t="shared" si="5"/>
        <v>0</v>
      </c>
      <c r="O18" s="40">
        <f t="shared" si="5"/>
        <v>0</v>
      </c>
      <c r="P18" s="40">
        <f t="shared" si="5"/>
        <v>0</v>
      </c>
      <c r="Q18" s="40">
        <f t="shared" si="5"/>
        <v>0</v>
      </c>
      <c r="R18" s="40">
        <f t="shared" si="5"/>
        <v>0</v>
      </c>
      <c r="S18" s="40">
        <f t="shared" si="5"/>
        <v>0</v>
      </c>
      <c r="T18" s="40">
        <f t="shared" si="5"/>
        <v>0</v>
      </c>
      <c r="U18" s="40">
        <f t="shared" si="5"/>
        <v>0</v>
      </c>
      <c r="V18" s="40">
        <f t="shared" si="5"/>
        <v>0</v>
      </c>
      <c r="W18" s="40">
        <f t="shared" si="5"/>
        <v>0</v>
      </c>
      <c r="X18" s="40">
        <f t="shared" si="5"/>
        <v>0</v>
      </c>
      <c r="Y18" s="40">
        <f t="shared" si="5"/>
        <v>0</v>
      </c>
      <c r="Z18" s="40">
        <f t="shared" si="5"/>
        <v>0</v>
      </c>
      <c r="AA18" s="40">
        <f t="shared" si="5"/>
        <v>0</v>
      </c>
      <c r="AB18" s="40">
        <f t="shared" si="5"/>
        <v>0</v>
      </c>
      <c r="AC18" s="40">
        <f t="shared" si="5"/>
        <v>0</v>
      </c>
      <c r="AD18" s="40">
        <f t="shared" si="5"/>
        <v>0</v>
      </c>
    </row>
    <row r="19" spans="3:30" ht="18.75" customHeight="1" thickBot="1" x14ac:dyDescent="0.25">
      <c r="C19" s="137"/>
      <c r="D19" s="16" t="s">
        <v>292</v>
      </c>
      <c r="E19" s="16"/>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row>
    <row r="20" spans="3:30" ht="13.5" thickBot="1" x14ac:dyDescent="0.25">
      <c r="C20" s="137"/>
      <c r="D20" s="16"/>
      <c r="E20" s="16" t="s">
        <v>97</v>
      </c>
      <c r="F20" s="38">
        <f>SUM(G20:AD20)</f>
        <v>0</v>
      </c>
      <c r="G20" s="52">
        <v>0</v>
      </c>
      <c r="H20" s="52">
        <v>0</v>
      </c>
      <c r="I20" s="52">
        <v>0</v>
      </c>
      <c r="J20" s="52">
        <v>0</v>
      </c>
      <c r="K20" s="52">
        <v>0</v>
      </c>
      <c r="L20" s="52">
        <v>0</v>
      </c>
      <c r="M20" s="52">
        <v>0</v>
      </c>
      <c r="N20" s="52">
        <v>0</v>
      </c>
      <c r="O20" s="52">
        <v>0</v>
      </c>
      <c r="P20" s="52">
        <v>0</v>
      </c>
      <c r="Q20" s="52">
        <v>0</v>
      </c>
      <c r="R20" s="52">
        <v>0</v>
      </c>
      <c r="S20" s="52">
        <v>0</v>
      </c>
      <c r="T20" s="52">
        <v>0</v>
      </c>
      <c r="U20" s="52">
        <v>0</v>
      </c>
      <c r="V20" s="52">
        <v>0</v>
      </c>
      <c r="W20" s="52">
        <v>0</v>
      </c>
      <c r="X20" s="52">
        <v>0</v>
      </c>
      <c r="Y20" s="52">
        <v>0</v>
      </c>
      <c r="Z20" s="52">
        <v>0</v>
      </c>
      <c r="AA20" s="52">
        <v>0</v>
      </c>
      <c r="AB20" s="52">
        <v>0</v>
      </c>
      <c r="AC20" s="52">
        <v>0</v>
      </c>
      <c r="AD20" s="52">
        <v>0</v>
      </c>
    </row>
    <row r="21" spans="3:30" ht="13.5" thickBot="1" x14ac:dyDescent="0.25">
      <c r="C21" s="137"/>
      <c r="D21" s="16"/>
      <c r="E21" s="16" t="s">
        <v>287</v>
      </c>
      <c r="F21" s="40">
        <f>SUM(G21:AD21)</f>
        <v>0</v>
      </c>
      <c r="G21" s="40">
        <f t="shared" ref="G21:K21" si="6">G20*Wirkung_Besucher/100*Tagesausgaben*APWirkungDL/1000000*Steuereinn_nachLFA*Regionalmultiplikator/Dimension</f>
        <v>0</v>
      </c>
      <c r="H21" s="40">
        <f t="shared" si="6"/>
        <v>0</v>
      </c>
      <c r="I21" s="40">
        <f t="shared" si="6"/>
        <v>0</v>
      </c>
      <c r="J21" s="40">
        <f t="shared" si="6"/>
        <v>0</v>
      </c>
      <c r="K21" s="40">
        <f t="shared" si="6"/>
        <v>0</v>
      </c>
      <c r="L21" s="40">
        <f t="shared" ref="L21:AD21" si="7">L20*Wirkung_Besucher/100*Tagesausgaben*APWirkungDL/1000000*Steuereinn_nachLFA*Regionalmultiplikator/Dimension</f>
        <v>0</v>
      </c>
      <c r="M21" s="40">
        <f t="shared" si="7"/>
        <v>0</v>
      </c>
      <c r="N21" s="40">
        <f t="shared" si="7"/>
        <v>0</v>
      </c>
      <c r="O21" s="40">
        <f t="shared" si="7"/>
        <v>0</v>
      </c>
      <c r="P21" s="40">
        <f t="shared" si="7"/>
        <v>0</v>
      </c>
      <c r="Q21" s="40">
        <f t="shared" si="7"/>
        <v>0</v>
      </c>
      <c r="R21" s="40">
        <f t="shared" si="7"/>
        <v>0</v>
      </c>
      <c r="S21" s="40">
        <f t="shared" si="7"/>
        <v>0</v>
      </c>
      <c r="T21" s="40">
        <f t="shared" si="7"/>
        <v>0</v>
      </c>
      <c r="U21" s="40">
        <f t="shared" si="7"/>
        <v>0</v>
      </c>
      <c r="V21" s="40">
        <f t="shared" si="7"/>
        <v>0</v>
      </c>
      <c r="W21" s="40">
        <f t="shared" si="7"/>
        <v>0</v>
      </c>
      <c r="X21" s="40">
        <f t="shared" si="7"/>
        <v>0</v>
      </c>
      <c r="Y21" s="40">
        <f t="shared" si="7"/>
        <v>0</v>
      </c>
      <c r="Z21" s="40">
        <f t="shared" si="7"/>
        <v>0</v>
      </c>
      <c r="AA21" s="40">
        <f t="shared" si="7"/>
        <v>0</v>
      </c>
      <c r="AB21" s="40">
        <f t="shared" si="7"/>
        <v>0</v>
      </c>
      <c r="AC21" s="40">
        <f t="shared" si="7"/>
        <v>0</v>
      </c>
      <c r="AD21" s="40">
        <f t="shared" si="7"/>
        <v>0</v>
      </c>
    </row>
    <row r="22" spans="3:30" ht="15" thickBot="1" x14ac:dyDescent="0.25">
      <c r="C22" s="137"/>
      <c r="D22" s="16"/>
      <c r="E22" s="1" t="s">
        <v>293</v>
      </c>
      <c r="F22" s="12">
        <v>100</v>
      </c>
      <c r="G22" s="1" t="s">
        <v>21</v>
      </c>
      <c r="H22" s="98"/>
      <c r="I22" s="98"/>
      <c r="J22" s="98"/>
      <c r="K22" s="98"/>
      <c r="L22" s="98"/>
      <c r="M22" s="98"/>
      <c r="N22" s="98"/>
      <c r="O22" s="98"/>
      <c r="P22" s="98"/>
      <c r="Q22" s="98"/>
      <c r="R22" s="98"/>
      <c r="S22" s="98"/>
      <c r="T22" s="98"/>
      <c r="U22" s="98"/>
      <c r="V22" s="98"/>
      <c r="W22" s="98"/>
      <c r="X22" s="98"/>
      <c r="Y22" s="98"/>
      <c r="Z22" s="98"/>
      <c r="AA22" s="98"/>
      <c r="AB22" s="98"/>
      <c r="AC22" s="98"/>
      <c r="AD22" s="98"/>
    </row>
    <row r="23" spans="3:30" ht="5.25" customHeight="1" x14ac:dyDescent="0.2">
      <c r="C23" s="137"/>
      <c r="D23" s="16"/>
      <c r="E23" s="16"/>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row>
    <row r="24" spans="3:30" ht="13.5" thickBot="1" x14ac:dyDescent="0.25">
      <c r="C24" s="137"/>
      <c r="D24" s="16" t="s">
        <v>291</v>
      </c>
      <c r="E24" s="16"/>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row>
    <row r="25" spans="3:30" x14ac:dyDescent="0.2">
      <c r="C25" s="137"/>
      <c r="D25" s="16"/>
      <c r="E25" s="16" t="s">
        <v>95</v>
      </c>
      <c r="F25" s="38">
        <f>SUM(G25:AD25)</f>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row>
    <row r="26" spans="3:30" ht="13.5" thickBot="1" x14ac:dyDescent="0.25">
      <c r="C26" s="137"/>
      <c r="D26" s="16"/>
      <c r="E26" s="16" t="s">
        <v>96</v>
      </c>
      <c r="G26" s="32">
        <v>0</v>
      </c>
      <c r="H26" s="32">
        <v>0</v>
      </c>
      <c r="I26" s="32">
        <v>0</v>
      </c>
      <c r="J26" s="32">
        <v>0</v>
      </c>
      <c r="K26" s="32">
        <v>0</v>
      </c>
      <c r="L26" s="32">
        <v>0</v>
      </c>
      <c r="M26" s="32">
        <v>0</v>
      </c>
      <c r="N26" s="32">
        <v>0</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row>
    <row r="27" spans="3:30" x14ac:dyDescent="0.2">
      <c r="C27" s="137"/>
      <c r="D27" s="16"/>
      <c r="E27" s="16" t="s">
        <v>287</v>
      </c>
      <c r="F27" s="40">
        <f>SUM(G27:AD27)</f>
        <v>0</v>
      </c>
      <c r="G27" s="40">
        <f t="shared" ref="G27:K27" si="8">G25*G26*Tagesausgaben*APWirkungDL/1000000*Steuereinn_nachLFA*Regionalmultiplikator/Dimension</f>
        <v>0</v>
      </c>
      <c r="H27" s="40">
        <f t="shared" si="8"/>
        <v>0</v>
      </c>
      <c r="I27" s="40">
        <f t="shared" si="8"/>
        <v>0</v>
      </c>
      <c r="J27" s="40">
        <f t="shared" si="8"/>
        <v>0</v>
      </c>
      <c r="K27" s="40">
        <f t="shared" si="8"/>
        <v>0</v>
      </c>
      <c r="L27" s="40">
        <f t="shared" ref="L27:AD27" si="9">L25*L26*Tagesausgaben*APWirkungDL/1000000*Steuereinn_nachLFA*Regionalmultiplikator/Dimension</f>
        <v>0</v>
      </c>
      <c r="M27" s="40">
        <f t="shared" si="9"/>
        <v>0</v>
      </c>
      <c r="N27" s="40">
        <f t="shared" si="9"/>
        <v>0</v>
      </c>
      <c r="O27" s="40">
        <f t="shared" si="9"/>
        <v>0</v>
      </c>
      <c r="P27" s="40">
        <f t="shared" si="9"/>
        <v>0</v>
      </c>
      <c r="Q27" s="40">
        <f t="shared" si="9"/>
        <v>0</v>
      </c>
      <c r="R27" s="40">
        <f t="shared" si="9"/>
        <v>0</v>
      </c>
      <c r="S27" s="40">
        <f t="shared" si="9"/>
        <v>0</v>
      </c>
      <c r="T27" s="40">
        <f t="shared" si="9"/>
        <v>0</v>
      </c>
      <c r="U27" s="40">
        <f t="shared" si="9"/>
        <v>0</v>
      </c>
      <c r="V27" s="40">
        <f t="shared" si="9"/>
        <v>0</v>
      </c>
      <c r="W27" s="40">
        <f t="shared" si="9"/>
        <v>0</v>
      </c>
      <c r="X27" s="40">
        <f t="shared" si="9"/>
        <v>0</v>
      </c>
      <c r="Y27" s="40">
        <f t="shared" si="9"/>
        <v>0</v>
      </c>
      <c r="Z27" s="40">
        <f t="shared" si="9"/>
        <v>0</v>
      </c>
      <c r="AA27" s="40">
        <f t="shared" si="9"/>
        <v>0</v>
      </c>
      <c r="AB27" s="40">
        <f t="shared" si="9"/>
        <v>0</v>
      </c>
      <c r="AC27" s="40">
        <f t="shared" si="9"/>
        <v>0</v>
      </c>
      <c r="AD27" s="40">
        <f t="shared" si="9"/>
        <v>0</v>
      </c>
    </row>
    <row r="28" spans="3:30" ht="4.5" customHeight="1" x14ac:dyDescent="0.2">
      <c r="C28" s="137"/>
      <c r="D28" s="16"/>
      <c r="E28" s="16"/>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row>
    <row r="29" spans="3:30" ht="13.5" thickBot="1" x14ac:dyDescent="0.25">
      <c r="C29" s="137"/>
      <c r="D29" s="16" t="s">
        <v>98</v>
      </c>
      <c r="E29" s="16"/>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row>
    <row r="30" spans="3:30" x14ac:dyDescent="0.2">
      <c r="C30" s="137"/>
      <c r="D30" s="16"/>
      <c r="E30" s="16" t="s">
        <v>95</v>
      </c>
      <c r="F30" s="38">
        <f>SUM(G30:AD30)</f>
        <v>0</v>
      </c>
      <c r="G30" s="25">
        <v>0</v>
      </c>
      <c r="H30" s="25">
        <v>0</v>
      </c>
      <c r="I30" s="25">
        <v>0</v>
      </c>
      <c r="J30" s="25">
        <v>0</v>
      </c>
      <c r="K30" s="25">
        <v>0</v>
      </c>
      <c r="L30" s="25">
        <v>0</v>
      </c>
      <c r="M30" s="25">
        <v>0</v>
      </c>
      <c r="N30" s="25">
        <v>0</v>
      </c>
      <c r="O30" s="25">
        <v>0</v>
      </c>
      <c r="P30" s="25">
        <v>0</v>
      </c>
      <c r="Q30" s="25">
        <v>0</v>
      </c>
      <c r="R30" s="25">
        <v>0</v>
      </c>
      <c r="S30" s="25">
        <v>0</v>
      </c>
      <c r="T30" s="25">
        <v>0</v>
      </c>
      <c r="U30" s="25">
        <v>0</v>
      </c>
      <c r="V30" s="25">
        <v>0</v>
      </c>
      <c r="W30" s="25">
        <v>0</v>
      </c>
      <c r="X30" s="25">
        <v>0</v>
      </c>
      <c r="Y30" s="25">
        <v>0</v>
      </c>
      <c r="Z30" s="25">
        <v>0</v>
      </c>
      <c r="AA30" s="25">
        <v>0</v>
      </c>
      <c r="AB30" s="25">
        <v>0</v>
      </c>
      <c r="AC30" s="25">
        <v>0</v>
      </c>
      <c r="AD30" s="25">
        <v>0</v>
      </c>
    </row>
    <row r="31" spans="3:30" ht="13.5" thickBot="1" x14ac:dyDescent="0.25">
      <c r="C31" s="137"/>
      <c r="D31" s="16"/>
      <c r="E31" s="16" t="s">
        <v>96</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row>
    <row r="32" spans="3:30" ht="13.5" thickBot="1" x14ac:dyDescent="0.25">
      <c r="C32" s="138"/>
      <c r="D32" s="16"/>
      <c r="E32" s="16" t="s">
        <v>287</v>
      </c>
      <c r="F32" s="40">
        <f>SUM(G32:AD32)</f>
        <v>0</v>
      </c>
      <c r="G32" s="40">
        <f t="shared" ref="G32:K32" si="10">IF(G30=1,G30*G31*Tagesausgaben*APWirkungDL/1000000*Steuereinn_nachLFA*Regionalmultiplikator/Dimension,G30*G31*Wirkung_Hotels/100*Übernachtungsausgaben*APWirkungDL/1000000*Steuereinn_nachLFA*Regionalmultiplikator/Dimension)</f>
        <v>0</v>
      </c>
      <c r="H32" s="40">
        <f t="shared" si="10"/>
        <v>0</v>
      </c>
      <c r="I32" s="40">
        <f t="shared" si="10"/>
        <v>0</v>
      </c>
      <c r="J32" s="40">
        <f t="shared" si="10"/>
        <v>0</v>
      </c>
      <c r="K32" s="40">
        <f t="shared" si="10"/>
        <v>0</v>
      </c>
      <c r="L32" s="40">
        <f t="shared" ref="L32:AD32" si="11">IF(L30=1,L30*L31*Tagesausgaben*APWirkungDL/1000000*Steuereinn_nachLFA*Regionalmultiplikator/Dimension,L30*L31*Wirkung_Hotels/100*Übernachtungsausgaben*APWirkungDL/1000000*Steuereinn_nachLFA*Regionalmultiplikator/Dimension)</f>
        <v>0</v>
      </c>
      <c r="M32" s="40">
        <f t="shared" si="11"/>
        <v>0</v>
      </c>
      <c r="N32" s="40">
        <f t="shared" si="11"/>
        <v>0</v>
      </c>
      <c r="O32" s="40">
        <f t="shared" si="11"/>
        <v>0</v>
      </c>
      <c r="P32" s="40">
        <f t="shared" si="11"/>
        <v>0</v>
      </c>
      <c r="Q32" s="40">
        <f t="shared" si="11"/>
        <v>0</v>
      </c>
      <c r="R32" s="40">
        <f t="shared" si="11"/>
        <v>0</v>
      </c>
      <c r="S32" s="40">
        <f t="shared" si="11"/>
        <v>0</v>
      </c>
      <c r="T32" s="40">
        <f t="shared" si="11"/>
        <v>0</v>
      </c>
      <c r="U32" s="40">
        <f t="shared" si="11"/>
        <v>0</v>
      </c>
      <c r="V32" s="40">
        <f t="shared" si="11"/>
        <v>0</v>
      </c>
      <c r="W32" s="40">
        <f t="shared" si="11"/>
        <v>0</v>
      </c>
      <c r="X32" s="40">
        <f t="shared" si="11"/>
        <v>0</v>
      </c>
      <c r="Y32" s="40">
        <f t="shared" si="11"/>
        <v>0</v>
      </c>
      <c r="Z32" s="40">
        <f t="shared" si="11"/>
        <v>0</v>
      </c>
      <c r="AA32" s="40">
        <f t="shared" si="11"/>
        <v>0</v>
      </c>
      <c r="AB32" s="40">
        <f t="shared" si="11"/>
        <v>0</v>
      </c>
      <c r="AC32" s="40">
        <f t="shared" si="11"/>
        <v>0</v>
      </c>
      <c r="AD32" s="40">
        <f t="shared" si="11"/>
        <v>0</v>
      </c>
    </row>
    <row r="33" spans="3:30" ht="15" thickBot="1" x14ac:dyDescent="0.25">
      <c r="C33" s="92"/>
      <c r="D33" s="16"/>
      <c r="E33" s="1" t="s">
        <v>294</v>
      </c>
      <c r="F33" s="12">
        <v>100</v>
      </c>
      <c r="G33" s="1" t="s">
        <v>21</v>
      </c>
      <c r="H33" s="93"/>
      <c r="I33" s="93"/>
      <c r="J33" s="93"/>
      <c r="K33" s="93"/>
      <c r="L33" s="93"/>
      <c r="M33" s="93"/>
      <c r="N33" s="93"/>
      <c r="O33" s="93"/>
      <c r="P33" s="93"/>
      <c r="Q33" s="93"/>
      <c r="R33" s="93"/>
      <c r="S33" s="93"/>
      <c r="T33" s="93"/>
      <c r="U33" s="93"/>
      <c r="V33" s="93"/>
      <c r="W33" s="93"/>
      <c r="X33" s="93"/>
      <c r="Y33" s="93"/>
      <c r="Z33" s="93"/>
      <c r="AA33" s="93"/>
      <c r="AB33" s="93"/>
      <c r="AC33" s="93"/>
      <c r="AD33" s="93"/>
    </row>
    <row r="34" spans="3:30" ht="13.5" thickBot="1" x14ac:dyDescent="0.25">
      <c r="C34" s="92"/>
      <c r="D34" s="16"/>
      <c r="E34" s="16"/>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row>
    <row r="35" spans="3:30" ht="13.5" thickBot="1" x14ac:dyDescent="0.25">
      <c r="C35" s="58"/>
      <c r="D35" s="16" t="s">
        <v>278</v>
      </c>
      <c r="E35" s="16"/>
      <c r="F35" s="12">
        <v>0</v>
      </c>
    </row>
    <row r="37" spans="3:30" x14ac:dyDescent="0.2">
      <c r="D37" s="100" t="s">
        <v>279</v>
      </c>
      <c r="E37" s="101"/>
      <c r="F37" s="101">
        <f>'Nutzen-Kosten-Tabelle'!F12</f>
        <v>2016</v>
      </c>
      <c r="G37" s="101">
        <f>F37+1</f>
        <v>2017</v>
      </c>
      <c r="H37" s="101">
        <f t="shared" ref="H37:J37" si="12">G37+1</f>
        <v>2018</v>
      </c>
      <c r="I37" s="101">
        <f t="shared" si="12"/>
        <v>2019</v>
      </c>
      <c r="J37" s="101">
        <f t="shared" si="12"/>
        <v>2020</v>
      </c>
      <c r="K37" s="102">
        <f>'Nutzen-Kosten-Tabelle'!AD12</f>
        <v>2040</v>
      </c>
    </row>
    <row r="38" spans="3:30" x14ac:dyDescent="0.2">
      <c r="D38" s="103" t="s">
        <v>84</v>
      </c>
      <c r="E38" s="16"/>
      <c r="F38" s="104">
        <f>'Nutzen-Kosten-Tabelle'!F59</f>
        <v>0</v>
      </c>
      <c r="G38" s="104">
        <f>'Nutzen-Kosten-Tabelle'!G59</f>
        <v>0</v>
      </c>
      <c r="H38" s="104">
        <f>'Nutzen-Kosten-Tabelle'!H59</f>
        <v>0</v>
      </c>
      <c r="I38" s="104">
        <f>'Nutzen-Kosten-Tabelle'!I59</f>
        <v>0</v>
      </c>
      <c r="J38" s="104">
        <f>'Nutzen-Kosten-Tabelle'!J59</f>
        <v>0</v>
      </c>
      <c r="K38" s="105">
        <f>'Nutzen-Kosten-Tabelle'!AD59</f>
        <v>0</v>
      </c>
    </row>
    <row r="39" spans="3:30" x14ac:dyDescent="0.2">
      <c r="D39" s="106" t="s">
        <v>295</v>
      </c>
      <c r="E39" s="18"/>
      <c r="F39" s="107">
        <f>'Nutzen-Kosten-Tabelle'!F60</f>
        <v>0</v>
      </c>
      <c r="G39" s="107">
        <f>'Nutzen-Kosten-Tabelle'!G60</f>
        <v>0</v>
      </c>
      <c r="H39" s="107">
        <f>'Nutzen-Kosten-Tabelle'!H60</f>
        <v>0</v>
      </c>
      <c r="I39" s="107">
        <f>'Nutzen-Kosten-Tabelle'!I60</f>
        <v>0</v>
      </c>
      <c r="J39" s="107">
        <f>'Nutzen-Kosten-Tabelle'!J60</f>
        <v>0</v>
      </c>
      <c r="K39" s="108">
        <f>'Nutzen-Kosten-Tabelle'!AD60</f>
        <v>0</v>
      </c>
    </row>
    <row r="41" spans="3:30" x14ac:dyDescent="0.2">
      <c r="C41" s="7" t="s">
        <v>101</v>
      </c>
    </row>
    <row r="43" spans="3:30" ht="4.5" customHeight="1" x14ac:dyDescent="0.2"/>
    <row r="44" spans="3:30" x14ac:dyDescent="0.2">
      <c r="D44" s="1" t="s">
        <v>280</v>
      </c>
      <c r="E44" s="1" t="s">
        <v>296</v>
      </c>
    </row>
    <row r="45" spans="3:30" ht="4.5" customHeight="1" x14ac:dyDescent="0.2"/>
    <row r="46" spans="3:30" ht="6" customHeight="1" x14ac:dyDescent="0.2"/>
    <row r="47" spans="3:30" x14ac:dyDescent="0.2">
      <c r="D47" s="1" t="s">
        <v>281</v>
      </c>
      <c r="E47" s="1" t="s">
        <v>297</v>
      </c>
    </row>
  </sheetData>
  <mergeCells count="3">
    <mergeCell ref="K4:Q4"/>
    <mergeCell ref="C6:C32"/>
    <mergeCell ref="C4:E4"/>
  </mergeCells>
  <pageMargins left="0.11811023622047245" right="0.11811023622047245" top="0.19685039370078741" bottom="0.19685039370078741"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37</vt:i4>
      </vt:variant>
    </vt:vector>
  </HeadingPairs>
  <TitlesOfParts>
    <vt:vector size="43" baseType="lpstr">
      <vt:lpstr>Hilfe</vt:lpstr>
      <vt:lpstr>Allgemeine Parameter</vt:lpstr>
      <vt:lpstr>Nutzen-Kosten-Tabelle</vt:lpstr>
      <vt:lpstr>Anlage Tourismus</vt:lpstr>
      <vt:lpstr>Anlage Gewerbe</vt:lpstr>
      <vt:lpstr>Einzelveranstaltungen</vt:lpstr>
      <vt:lpstr>Anfangsjahr</vt:lpstr>
      <vt:lpstr>AnlageG</vt:lpstr>
      <vt:lpstr>AnlageT</vt:lpstr>
      <vt:lpstr>APWirkung</vt:lpstr>
      <vt:lpstr>APWirkungDL</vt:lpstr>
      <vt:lpstr>Arbeitsplatzdichte</vt:lpstr>
      <vt:lpstr>Dimension</vt:lpstr>
      <vt:lpstr>Dimensionsbezeichnung</vt:lpstr>
      <vt:lpstr>'Allgemeine Parameter'!Druckbereich</vt:lpstr>
      <vt:lpstr>'Anlage Gewerbe'!Druckbereich</vt:lpstr>
      <vt:lpstr>'Anlage Tourismus'!Druckbereich</vt:lpstr>
      <vt:lpstr>Einzelveranstaltungen!Druckbereich</vt:lpstr>
      <vt:lpstr>Hilfe!Druckbereich</vt:lpstr>
      <vt:lpstr>'Nutzen-Kosten-Tabelle'!Druckbereich</vt:lpstr>
      <vt:lpstr>EinkommensMP</vt:lpstr>
      <vt:lpstr>EWnachLFA</vt:lpstr>
      <vt:lpstr>EWvorLFA</vt:lpstr>
      <vt:lpstr>Haushaltsgröße</vt:lpstr>
      <vt:lpstr>Hilfe!OLE_LINK2</vt:lpstr>
      <vt:lpstr>Pendlerquote</vt:lpstr>
      <vt:lpstr>ProdErw</vt:lpstr>
      <vt:lpstr>ProdErwBau</vt:lpstr>
      <vt:lpstr>Projektbezeichnung</vt:lpstr>
      <vt:lpstr>Realzinssatz</vt:lpstr>
      <vt:lpstr>Regionalmultiplikator</vt:lpstr>
      <vt:lpstr>Steuereinn_nachLFA</vt:lpstr>
      <vt:lpstr>Steuereinnahmen</vt:lpstr>
      <vt:lpstr>Tagesausgaben</vt:lpstr>
      <vt:lpstr>Tourismus</vt:lpstr>
      <vt:lpstr>Übernachtungsausgaben</vt:lpstr>
      <vt:lpstr>Währung</vt:lpstr>
      <vt:lpstr>Wirkung_Besucher</vt:lpstr>
      <vt:lpstr>Wirkung_Hotels</vt:lpstr>
      <vt:lpstr>Zins10</vt:lpstr>
      <vt:lpstr>Zins2</vt:lpstr>
      <vt:lpstr>Zins20</vt:lpstr>
      <vt:lpstr>Zins5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Voss</dc:creator>
  <cp:lastModifiedBy>Voss, Gerhard </cp:lastModifiedBy>
  <cp:lastPrinted>2015-10-21T10:35:30Z</cp:lastPrinted>
  <dcterms:created xsi:type="dcterms:W3CDTF">2015-04-13T18:19:02Z</dcterms:created>
  <dcterms:modified xsi:type="dcterms:W3CDTF">2015-10-21T10:48:23Z</dcterms:modified>
</cp:coreProperties>
</file>